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Z:\PRP\Raw &amp; Source Data\MMRF\MMRF Background\Forms\Final Versions for Website\"/>
    </mc:Choice>
  </mc:AlternateContent>
  <xr:revisionPtr revIDLastSave="0" documentId="13_ncr:1_{FF3FE536-70E4-4F6A-930D-6F28834E9C0D}" xr6:coauthVersionLast="36" xr6:coauthVersionMax="36" xr10:uidLastSave="{00000000-0000-0000-0000-000000000000}"/>
  <workbookProtection workbookAlgorithmName="SHA-512" workbookHashValue="6Mqx5QMPBT5MF92YIvG3lrRXUsnd7AmhbpdEwvdgNJM/0C2+6B6UIW4rVzz9jslh2wBijHRjapoVBKKefRC2Ag==" workbookSaltValue="jx4kDEQej86n3i/vNrtoAg==" workbookSpinCount="100000" lockStructure="1"/>
  <bookViews>
    <workbookView xWindow="0" yWindow="0" windowWidth="17256" windowHeight="5352" tabRatio="834" firstSheet="1" activeTab="1" xr2:uid="{00000000-000D-0000-FFFF-FFFF00000000}"/>
  </bookViews>
  <sheets>
    <sheet name="Data Validation" sheetId="31" state="hidden" r:id="rId1"/>
    <sheet name="Cover Sheet" sheetId="12" r:id="rId2"/>
    <sheet name="Control Sheet" sheetId="32" r:id="rId3"/>
    <sheet name="Balance Sheet - MMRF01" sheetId="1" r:id="rId4"/>
    <sheet name="Inc and Exp - MMRF02" sheetId="2" r:id="rId5"/>
    <sheet name="CIS Portfolio - MMRF03" sheetId="3" r:id="rId6"/>
    <sheet name="Securities portfolio - MMRF04" sheetId="4" r:id="rId7"/>
    <sheet name="Repo portfolio - MMRF05" sheetId="5" r:id="rId8"/>
    <sheet name="Repo Activity Summary - MMRF06" sheetId="7" r:id="rId9"/>
    <sheet name="Repo Transactions - MMRF07" sheetId="6" r:id="rId10"/>
    <sheet name="OTC Transactions - MMRF08" sheetId="8" r:id="rId11"/>
    <sheet name="CIS Investors - MMRF09" sheetId="10" r:id="rId12"/>
    <sheet name="CIS Transactions - MMRF10" sheetId="11" r:id="rId13"/>
    <sheet name="Private Placement - MMRF11" sheetId="9" r:id="rId14"/>
  </sheets>
  <definedNames>
    <definedName name="NAV">'CIS Portfolio - MMRF03'!$N$121:$N$122</definedName>
    <definedName name="_xlnm.Print_Area" localSheetId="3">'Balance Sheet - MMRF01'!$A$1:$H$212</definedName>
    <definedName name="_xlnm.Print_Area" localSheetId="11">'CIS Investors - MMRF09'!$A$1:$D$27</definedName>
    <definedName name="_xlnm.Print_Area" localSheetId="5">'CIS Portfolio - MMRF03'!$A$1:$O$124</definedName>
    <definedName name="_xlnm.Print_Area" localSheetId="12">'CIS Transactions - MMRF10'!$A$1:$P$27</definedName>
    <definedName name="_xlnm.Print_Area" localSheetId="1">'Cover Sheet'!$A$1:$B$27</definedName>
    <definedName name="_xlnm.Print_Area" localSheetId="4">'Inc and Exp - MMRF02'!$A$1:$G$77</definedName>
    <definedName name="_xlnm.Print_Area" localSheetId="10">'OTC Transactions - MMRF08'!$A$1:$R$32</definedName>
    <definedName name="_xlnm.Print_Area" localSheetId="13">'Private Placement - MMRF11'!$A$1:$Q$27</definedName>
    <definedName name="_xlnm.Print_Area" localSheetId="8">'Repo Activity Summary - MMRF06'!$A$1:$L$26</definedName>
    <definedName name="_xlnm.Print_Area" localSheetId="7">'Repo portfolio - MMRF05'!$A$1:$Y$105</definedName>
    <definedName name="_xlnm.Print_Area" localSheetId="9">'Repo Transactions - MMRF07'!$A$1:$T$29</definedName>
    <definedName name="_xlnm.Print_Area" localSheetId="6">'Securities portfolio - MMRF04'!$A$1:$O$103</definedName>
    <definedName name="ReportingEntity">'Data Validation'!$A$5:$B$142</definedName>
  </definedNames>
  <calcPr calcId="191029"/>
</workbook>
</file>

<file path=xl/calcChain.xml><?xml version="1.0" encoding="utf-8"?>
<calcChain xmlns="http://schemas.openxmlformats.org/spreadsheetml/2006/main">
  <c r="F20" i="7" l="1"/>
  <c r="E20" i="7"/>
  <c r="G43" i="2" l="1"/>
  <c r="G45" i="2" s="1"/>
  <c r="F43" i="2"/>
  <c r="F45" i="2" s="1"/>
  <c r="E43" i="2"/>
  <c r="E45" i="2" s="1"/>
  <c r="G26" i="2"/>
  <c r="F26" i="2"/>
  <c r="E26" i="2"/>
  <c r="G21" i="2"/>
  <c r="F21" i="2"/>
  <c r="E21" i="2"/>
  <c r="H105" i="1"/>
  <c r="G105" i="1"/>
  <c r="F105" i="1"/>
  <c r="H85" i="1"/>
  <c r="G85" i="1"/>
  <c r="F85" i="1"/>
  <c r="H74" i="1"/>
  <c r="H69" i="1"/>
  <c r="G69" i="1"/>
  <c r="G74" i="1" s="1"/>
  <c r="F69" i="1"/>
  <c r="F74" i="1" s="1"/>
  <c r="H60" i="1"/>
  <c r="G60" i="1"/>
  <c r="F60" i="1"/>
  <c r="H51" i="1"/>
  <c r="G51" i="1"/>
  <c r="F51" i="1"/>
  <c r="H41" i="1"/>
  <c r="G41" i="1"/>
  <c r="F41" i="1"/>
  <c r="H34" i="1"/>
  <c r="G34" i="1"/>
  <c r="F34" i="1"/>
  <c r="H26" i="1"/>
  <c r="G26" i="1"/>
  <c r="F26" i="1"/>
  <c r="H22" i="1"/>
  <c r="G22" i="1"/>
  <c r="F22" i="1"/>
  <c r="W99" i="5"/>
  <c r="V99" i="5"/>
  <c r="U99" i="5"/>
  <c r="T99" i="5"/>
  <c r="S99" i="5"/>
  <c r="R99" i="5"/>
  <c r="Q99" i="5"/>
  <c r="O99" i="5"/>
  <c r="N99" i="5"/>
  <c r="M99" i="5"/>
  <c r="X98" i="5"/>
  <c r="P98" i="5"/>
  <c r="X97" i="5"/>
  <c r="P97" i="5"/>
  <c r="X96" i="5"/>
  <c r="Y96" i="5" s="1"/>
  <c r="P96" i="5"/>
  <c r="X95" i="5"/>
  <c r="P95" i="5"/>
  <c r="W93" i="5"/>
  <c r="V93" i="5"/>
  <c r="U93" i="5"/>
  <c r="T93" i="5"/>
  <c r="S93" i="5"/>
  <c r="R93" i="5"/>
  <c r="Q93" i="5"/>
  <c r="O93" i="5"/>
  <c r="N93" i="5"/>
  <c r="M93" i="5"/>
  <c r="X92" i="5"/>
  <c r="P92" i="5"/>
  <c r="X91" i="5"/>
  <c r="P91" i="5"/>
  <c r="X90" i="5"/>
  <c r="P90" i="5"/>
  <c r="X89" i="5"/>
  <c r="P89" i="5"/>
  <c r="W87" i="5"/>
  <c r="V87" i="5"/>
  <c r="U87" i="5"/>
  <c r="T87" i="5"/>
  <c r="S87" i="5"/>
  <c r="R87" i="5"/>
  <c r="Q87" i="5"/>
  <c r="O87" i="5"/>
  <c r="N87" i="5"/>
  <c r="M87" i="5"/>
  <c r="X86" i="5"/>
  <c r="Y86" i="5" s="1"/>
  <c r="P86" i="5"/>
  <c r="X85" i="5"/>
  <c r="P85" i="5"/>
  <c r="X84" i="5"/>
  <c r="P84" i="5"/>
  <c r="X83" i="5"/>
  <c r="P83" i="5"/>
  <c r="W81" i="5"/>
  <c r="V81" i="5"/>
  <c r="U81" i="5"/>
  <c r="T81" i="5"/>
  <c r="S81" i="5"/>
  <c r="R81" i="5"/>
  <c r="Q81" i="5"/>
  <c r="O81" i="5"/>
  <c r="N81" i="5"/>
  <c r="M81" i="5"/>
  <c r="X80" i="5"/>
  <c r="P80" i="5"/>
  <c r="X79" i="5"/>
  <c r="Y79" i="5" s="1"/>
  <c r="P79" i="5"/>
  <c r="X78" i="5"/>
  <c r="P78" i="5"/>
  <c r="X77" i="5"/>
  <c r="P77" i="5"/>
  <c r="W75" i="5"/>
  <c r="V75" i="5"/>
  <c r="U75" i="5"/>
  <c r="T75" i="5"/>
  <c r="S75" i="5"/>
  <c r="R75" i="5"/>
  <c r="Q75" i="5"/>
  <c r="O75" i="5"/>
  <c r="N75" i="5"/>
  <c r="M75" i="5"/>
  <c r="X74" i="5"/>
  <c r="P74" i="5"/>
  <c r="X73" i="5"/>
  <c r="P73" i="5"/>
  <c r="X72" i="5"/>
  <c r="Y72" i="5" s="1"/>
  <c r="P72" i="5"/>
  <c r="X71" i="5"/>
  <c r="P71" i="5"/>
  <c r="W69" i="5"/>
  <c r="V69" i="5"/>
  <c r="U69" i="5"/>
  <c r="T69" i="5"/>
  <c r="S69" i="5"/>
  <c r="R69" i="5"/>
  <c r="Q69" i="5"/>
  <c r="O69" i="5"/>
  <c r="N69" i="5"/>
  <c r="M69" i="5"/>
  <c r="X68" i="5"/>
  <c r="P68" i="5"/>
  <c r="Y68" i="5" s="1"/>
  <c r="X67" i="5"/>
  <c r="P67" i="5"/>
  <c r="X66" i="5"/>
  <c r="P66" i="5"/>
  <c r="X65" i="5"/>
  <c r="X69" i="5" s="1"/>
  <c r="P65" i="5"/>
  <c r="W63" i="5"/>
  <c r="V63" i="5"/>
  <c r="U63" i="5"/>
  <c r="T63" i="5"/>
  <c r="S63" i="5"/>
  <c r="R63" i="5"/>
  <c r="Q63" i="5"/>
  <c r="O63" i="5"/>
  <c r="N63" i="5"/>
  <c r="M63" i="5"/>
  <c r="X62" i="5"/>
  <c r="Y62" i="5" s="1"/>
  <c r="P62" i="5"/>
  <c r="X61" i="5"/>
  <c r="P61" i="5"/>
  <c r="Y60" i="5"/>
  <c r="X60" i="5"/>
  <c r="P60" i="5"/>
  <c r="X59" i="5"/>
  <c r="P59" i="5"/>
  <c r="P63" i="5" s="1"/>
  <c r="W57" i="5"/>
  <c r="V57" i="5"/>
  <c r="U57" i="5"/>
  <c r="T57" i="5"/>
  <c r="S57" i="5"/>
  <c r="R57" i="5"/>
  <c r="Q57" i="5"/>
  <c r="O57" i="5"/>
  <c r="N57" i="5"/>
  <c r="M57" i="5"/>
  <c r="X56" i="5"/>
  <c r="P56" i="5"/>
  <c r="Y56" i="5" s="1"/>
  <c r="X55" i="5"/>
  <c r="P55" i="5"/>
  <c r="X54" i="5"/>
  <c r="P54" i="5"/>
  <c r="X53" i="5"/>
  <c r="P53" i="5"/>
  <c r="W51" i="5"/>
  <c r="V51" i="5"/>
  <c r="U51" i="5"/>
  <c r="T51" i="5"/>
  <c r="S51" i="5"/>
  <c r="R51" i="5"/>
  <c r="Q51" i="5"/>
  <c r="O51" i="5"/>
  <c r="N51" i="5"/>
  <c r="M51" i="5"/>
  <c r="X50" i="5"/>
  <c r="P50" i="5"/>
  <c r="X49" i="5"/>
  <c r="P49" i="5"/>
  <c r="X48" i="5"/>
  <c r="P48" i="5"/>
  <c r="X47" i="5"/>
  <c r="P47" i="5"/>
  <c r="W45" i="5"/>
  <c r="V45" i="5"/>
  <c r="U45" i="5"/>
  <c r="T45" i="5"/>
  <c r="S45" i="5"/>
  <c r="R45" i="5"/>
  <c r="Q45" i="5"/>
  <c r="O45" i="5"/>
  <c r="N45" i="5"/>
  <c r="M45" i="5"/>
  <c r="X44" i="5"/>
  <c r="P44" i="5"/>
  <c r="X43" i="5"/>
  <c r="P43" i="5"/>
  <c r="X42" i="5"/>
  <c r="P42" i="5"/>
  <c r="X41" i="5"/>
  <c r="P41" i="5"/>
  <c r="W39" i="5"/>
  <c r="V39" i="5"/>
  <c r="U39" i="5"/>
  <c r="T39" i="5"/>
  <c r="S39" i="5"/>
  <c r="R39" i="5"/>
  <c r="Q39" i="5"/>
  <c r="O39" i="5"/>
  <c r="N39" i="5"/>
  <c r="M39" i="5"/>
  <c r="X38" i="5"/>
  <c r="P38" i="5"/>
  <c r="X37" i="5"/>
  <c r="P37" i="5"/>
  <c r="X36" i="5"/>
  <c r="P36" i="5"/>
  <c r="X35" i="5"/>
  <c r="X39" i="5" s="1"/>
  <c r="P35" i="5"/>
  <c r="W33" i="5"/>
  <c r="V33" i="5"/>
  <c r="U33" i="5"/>
  <c r="T33" i="5"/>
  <c r="S33" i="5"/>
  <c r="R33" i="5"/>
  <c r="Q33" i="5"/>
  <c r="O33" i="5"/>
  <c r="N33" i="5"/>
  <c r="M33" i="5"/>
  <c r="X32" i="5"/>
  <c r="P32" i="5"/>
  <c r="X31" i="5"/>
  <c r="P31" i="5"/>
  <c r="X30" i="5"/>
  <c r="P30" i="5"/>
  <c r="X29" i="5"/>
  <c r="P29" i="5"/>
  <c r="W27" i="5"/>
  <c r="V27" i="5"/>
  <c r="U27" i="5"/>
  <c r="T27" i="5"/>
  <c r="S27" i="5"/>
  <c r="R27" i="5"/>
  <c r="Q27" i="5"/>
  <c r="O27" i="5"/>
  <c r="N27" i="5"/>
  <c r="M27" i="5"/>
  <c r="X26" i="5"/>
  <c r="P26" i="5"/>
  <c r="X25" i="5"/>
  <c r="P25" i="5"/>
  <c r="X24" i="5"/>
  <c r="P24" i="5"/>
  <c r="X23" i="5"/>
  <c r="P23" i="5"/>
  <c r="X20" i="5"/>
  <c r="P20" i="5"/>
  <c r="X19" i="5"/>
  <c r="P19" i="5"/>
  <c r="X18" i="5"/>
  <c r="P18" i="5"/>
  <c r="N100" i="4"/>
  <c r="M100" i="4"/>
  <c r="L100" i="4"/>
  <c r="O99" i="4"/>
  <c r="O98" i="4"/>
  <c r="O97" i="4"/>
  <c r="O96" i="4"/>
  <c r="N94" i="4"/>
  <c r="M94" i="4"/>
  <c r="L94" i="4"/>
  <c r="O93" i="4"/>
  <c r="O92" i="4"/>
  <c r="O91" i="4"/>
  <c r="O90" i="4"/>
  <c r="N88" i="4"/>
  <c r="M88" i="4"/>
  <c r="L88" i="4"/>
  <c r="O87" i="4"/>
  <c r="O86" i="4"/>
  <c r="O85" i="4"/>
  <c r="O84" i="4"/>
  <c r="N82" i="4"/>
  <c r="M82" i="4"/>
  <c r="L82" i="4"/>
  <c r="O81" i="4"/>
  <c r="O80" i="4"/>
  <c r="O79" i="4"/>
  <c r="O78" i="4"/>
  <c r="N75" i="4"/>
  <c r="M75" i="4"/>
  <c r="L75" i="4"/>
  <c r="O74" i="4"/>
  <c r="O73" i="4"/>
  <c r="O72" i="4"/>
  <c r="O71" i="4"/>
  <c r="N68" i="4"/>
  <c r="M68" i="4"/>
  <c r="L68" i="4"/>
  <c r="O67" i="4"/>
  <c r="O66" i="4"/>
  <c r="O65" i="4"/>
  <c r="O64" i="4"/>
  <c r="N62" i="4"/>
  <c r="M62" i="4"/>
  <c r="L62" i="4"/>
  <c r="O61" i="4"/>
  <c r="O60" i="4"/>
  <c r="O59" i="4"/>
  <c r="O58" i="4"/>
  <c r="N56" i="4"/>
  <c r="M56" i="4"/>
  <c r="L56" i="4"/>
  <c r="O55" i="4"/>
  <c r="O54" i="4"/>
  <c r="O53" i="4"/>
  <c r="O52" i="4"/>
  <c r="N50" i="4"/>
  <c r="M50" i="4"/>
  <c r="L50" i="4"/>
  <c r="O49" i="4"/>
  <c r="O48" i="4"/>
  <c r="O47" i="4"/>
  <c r="O46" i="4"/>
  <c r="N44" i="4"/>
  <c r="M44" i="4"/>
  <c r="L44" i="4"/>
  <c r="O43" i="4"/>
  <c r="O42" i="4"/>
  <c r="O41" i="4"/>
  <c r="O40" i="4"/>
  <c r="N38" i="4"/>
  <c r="M38" i="4"/>
  <c r="L38" i="4"/>
  <c r="O37" i="4"/>
  <c r="O36" i="4"/>
  <c r="O35" i="4"/>
  <c r="O34" i="4"/>
  <c r="N31" i="4"/>
  <c r="M31" i="4"/>
  <c r="L31" i="4"/>
  <c r="O30" i="4"/>
  <c r="O29" i="4"/>
  <c r="O28" i="4"/>
  <c r="O27" i="4"/>
  <c r="N25" i="4"/>
  <c r="M25" i="4"/>
  <c r="L25" i="4"/>
  <c r="O24" i="4"/>
  <c r="O23" i="4"/>
  <c r="O22" i="4"/>
  <c r="O21" i="4"/>
  <c r="O18" i="4"/>
  <c r="O17" i="4"/>
  <c r="O16" i="4"/>
  <c r="N108" i="3"/>
  <c r="M108" i="3"/>
  <c r="L108" i="3"/>
  <c r="O107" i="3"/>
  <c r="O106" i="3"/>
  <c r="O105" i="3"/>
  <c r="O104" i="3"/>
  <c r="N102" i="3"/>
  <c r="M102" i="3"/>
  <c r="L102" i="3"/>
  <c r="O101" i="3"/>
  <c r="O100" i="3"/>
  <c r="O99" i="3"/>
  <c r="O98" i="3"/>
  <c r="N96" i="3"/>
  <c r="M96" i="3"/>
  <c r="L96" i="3"/>
  <c r="O95" i="3"/>
  <c r="O94" i="3"/>
  <c r="O93" i="3"/>
  <c r="O92" i="3"/>
  <c r="N90" i="3"/>
  <c r="M90" i="3"/>
  <c r="L90" i="3"/>
  <c r="O89" i="3"/>
  <c r="O88" i="3"/>
  <c r="O87" i="3"/>
  <c r="O86" i="3"/>
  <c r="N84" i="3"/>
  <c r="M84" i="3"/>
  <c r="L84" i="3"/>
  <c r="O83" i="3"/>
  <c r="O82" i="3"/>
  <c r="O81" i="3"/>
  <c r="O80" i="3"/>
  <c r="N77" i="3"/>
  <c r="M77" i="3"/>
  <c r="L77" i="3"/>
  <c r="O76" i="3"/>
  <c r="O75" i="3"/>
  <c r="O74" i="3"/>
  <c r="O73" i="3"/>
  <c r="N70" i="3"/>
  <c r="M70" i="3"/>
  <c r="L70" i="3"/>
  <c r="O69" i="3"/>
  <c r="O68" i="3"/>
  <c r="O67" i="3"/>
  <c r="O66" i="3"/>
  <c r="N64" i="3"/>
  <c r="M64" i="3"/>
  <c r="L64" i="3"/>
  <c r="O63" i="3"/>
  <c r="O62" i="3"/>
  <c r="O61" i="3"/>
  <c r="O60" i="3"/>
  <c r="N58" i="3"/>
  <c r="M58" i="3"/>
  <c r="L58" i="3"/>
  <c r="O57" i="3"/>
  <c r="O56" i="3"/>
  <c r="O55" i="3"/>
  <c r="O54" i="3"/>
  <c r="N52" i="3"/>
  <c r="M52" i="3"/>
  <c r="L52" i="3"/>
  <c r="O51" i="3"/>
  <c r="O50" i="3"/>
  <c r="O49" i="3"/>
  <c r="O48" i="3"/>
  <c r="N46" i="3"/>
  <c r="M46" i="3"/>
  <c r="L46" i="3"/>
  <c r="O45" i="3"/>
  <c r="O44" i="3"/>
  <c r="O43" i="3"/>
  <c r="O42" i="3"/>
  <c r="N40" i="3"/>
  <c r="M40" i="3"/>
  <c r="L40" i="3"/>
  <c r="O39" i="3"/>
  <c r="O38" i="3"/>
  <c r="O37" i="3"/>
  <c r="O36" i="3"/>
  <c r="N34" i="3"/>
  <c r="M34" i="3"/>
  <c r="L34" i="3"/>
  <c r="O33" i="3"/>
  <c r="O32" i="3"/>
  <c r="O31" i="3"/>
  <c r="O30" i="3"/>
  <c r="N28" i="3"/>
  <c r="M28" i="3"/>
  <c r="L28" i="3"/>
  <c r="O27" i="3"/>
  <c r="O26" i="3"/>
  <c r="O25" i="3"/>
  <c r="O24" i="3"/>
  <c r="O21" i="3"/>
  <c r="O20" i="3"/>
  <c r="O19" i="3"/>
  <c r="C236" i="1"/>
  <c r="C222" i="1"/>
  <c r="C208" i="1"/>
  <c r="C194" i="1"/>
  <c r="C180" i="1"/>
  <c r="C166" i="1"/>
  <c r="C152" i="1"/>
  <c r="C138" i="1"/>
  <c r="C85" i="2"/>
  <c r="Y32" i="5" l="1"/>
  <c r="Y37" i="5"/>
  <c r="Y49" i="5"/>
  <c r="P33" i="5"/>
  <c r="O70" i="3"/>
  <c r="O102" i="3"/>
  <c r="Y38" i="5"/>
  <c r="Y55" i="5"/>
  <c r="F64" i="1"/>
  <c r="Y31" i="5"/>
  <c r="Y54" i="5"/>
  <c r="P87" i="5"/>
  <c r="O64" i="3"/>
  <c r="Y20" i="5"/>
  <c r="O52" i="3"/>
  <c r="O94" i="4"/>
  <c r="X45" i="5"/>
  <c r="Y43" i="5"/>
  <c r="Y66" i="5"/>
  <c r="Y78" i="5"/>
  <c r="Y85" i="5"/>
  <c r="Y90" i="5"/>
  <c r="Y97" i="5"/>
  <c r="Y74" i="5"/>
  <c r="O38" i="4"/>
  <c r="O62" i="4"/>
  <c r="O31" i="4"/>
  <c r="O56" i="4"/>
  <c r="O88" i="4"/>
  <c r="O25" i="4"/>
  <c r="O50" i="4"/>
  <c r="O82" i="4"/>
  <c r="O44" i="4"/>
  <c r="O68" i="4"/>
  <c r="O75" i="4"/>
  <c r="O100" i="4"/>
  <c r="O34" i="3"/>
  <c r="O77" i="3"/>
  <c r="O96" i="3"/>
  <c r="O58" i="3"/>
  <c r="O90" i="3"/>
  <c r="O46" i="3"/>
  <c r="O84" i="3"/>
  <c r="O108" i="3"/>
  <c r="O28" i="3"/>
  <c r="O40" i="3"/>
  <c r="Y24" i="5"/>
  <c r="Y26" i="5"/>
  <c r="Y48" i="5"/>
  <c r="P57" i="5"/>
  <c r="X63" i="5"/>
  <c r="Y67" i="5"/>
  <c r="P81" i="5"/>
  <c r="Y80" i="5"/>
  <c r="X87" i="5"/>
  <c r="Y91" i="5"/>
  <c r="P27" i="5"/>
  <c r="Y36" i="5"/>
  <c r="Y42" i="5"/>
  <c r="P51" i="5"/>
  <c r="Y50" i="5"/>
  <c r="X57" i="5"/>
  <c r="Y61" i="5"/>
  <c r="P75" i="5"/>
  <c r="X81" i="5"/>
  <c r="P99" i="5"/>
  <c r="Y18" i="5"/>
  <c r="X27" i="5"/>
  <c r="Y25" i="5"/>
  <c r="Y30" i="5"/>
  <c r="P39" i="5"/>
  <c r="P45" i="5"/>
  <c r="Y44" i="5"/>
  <c r="X51" i="5"/>
  <c r="P69" i="5"/>
  <c r="X75" i="5"/>
  <c r="Y84" i="5"/>
  <c r="P93" i="5"/>
  <c r="Y92" i="5"/>
  <c r="Y19" i="5"/>
  <c r="G64" i="1"/>
  <c r="F75" i="1"/>
  <c r="F87" i="1" s="1"/>
  <c r="H64" i="1"/>
  <c r="H30" i="1"/>
  <c r="G30" i="1"/>
  <c r="G42" i="1" s="1"/>
  <c r="F31" i="2"/>
  <c r="F47" i="2" s="1"/>
  <c r="F50" i="2" s="1"/>
  <c r="G31" i="2"/>
  <c r="G47" i="2" s="1"/>
  <c r="G50" i="2" s="1"/>
  <c r="E31" i="2"/>
  <c r="E47" i="2" s="1"/>
  <c r="E50" i="2" s="1"/>
  <c r="G75" i="1"/>
  <c r="G87" i="1" s="1"/>
  <c r="F30" i="1"/>
  <c r="F42" i="1" s="1"/>
  <c r="H75" i="1"/>
  <c r="H87" i="1" s="1"/>
  <c r="H42" i="1"/>
  <c r="X93" i="5"/>
  <c r="Y98" i="5"/>
  <c r="X99" i="5"/>
  <c r="X33" i="5"/>
  <c r="Y73" i="5"/>
  <c r="Y95" i="5"/>
  <c r="Y89" i="5"/>
  <c r="Y83" i="5"/>
  <c r="Y77" i="5"/>
  <c r="Y71" i="5"/>
  <c r="Y65" i="5"/>
  <c r="Y59" i="5"/>
  <c r="Y53" i="5"/>
  <c r="Y47" i="5"/>
  <c r="Y41" i="5"/>
  <c r="Y35" i="5"/>
  <c r="Y29" i="5"/>
  <c r="Y23" i="5"/>
  <c r="X17" i="5"/>
  <c r="P17" i="5"/>
  <c r="P21" i="5" s="1"/>
  <c r="E68" i="1"/>
  <c r="C124" i="1"/>
  <c r="C15" i="12"/>
  <c r="C18" i="12"/>
  <c r="C19" i="12"/>
  <c r="C17" i="12"/>
  <c r="E66" i="1"/>
  <c r="E67" i="1"/>
  <c r="E71" i="1"/>
  <c r="E72" i="1"/>
  <c r="E73" i="1"/>
  <c r="C73" i="1" s="1"/>
  <c r="E63" i="1"/>
  <c r="C63" i="1" s="1"/>
  <c r="E62" i="1"/>
  <c r="E61" i="1"/>
  <c r="E53" i="1"/>
  <c r="E54" i="1"/>
  <c r="E55" i="1"/>
  <c r="E56" i="1"/>
  <c r="E57" i="1"/>
  <c r="E58" i="1"/>
  <c r="E59" i="1"/>
  <c r="C59" i="1" s="1"/>
  <c r="E47" i="1"/>
  <c r="E48" i="1"/>
  <c r="E49" i="1"/>
  <c r="E50" i="1"/>
  <c r="C50" i="1" s="1"/>
  <c r="E81" i="1"/>
  <c r="E84" i="1"/>
  <c r="B20" i="32" s="1"/>
  <c r="E78" i="1"/>
  <c r="E79" i="1"/>
  <c r="E80" i="1"/>
  <c r="E82" i="1"/>
  <c r="E83" i="1"/>
  <c r="B14" i="12"/>
  <c r="C6" i="11" s="1"/>
  <c r="L16" i="7"/>
  <c r="L24" i="7" s="1"/>
  <c r="K16" i="7"/>
  <c r="K24" i="7" s="1"/>
  <c r="J16" i="7"/>
  <c r="I16" i="7"/>
  <c r="I24" i="7" s="1"/>
  <c r="H16" i="7"/>
  <c r="H24" i="7" s="1"/>
  <c r="G16" i="7"/>
  <c r="G24" i="7" s="1"/>
  <c r="C16" i="7"/>
  <c r="C26" i="7" s="1"/>
  <c r="D16" i="7"/>
  <c r="D26" i="7" s="1"/>
  <c r="O121" i="3"/>
  <c r="E24" i="1"/>
  <c r="E25" i="1"/>
  <c r="C25" i="1" s="1"/>
  <c r="C71" i="2"/>
  <c r="C16" i="12"/>
  <c r="B26" i="32"/>
  <c r="E17" i="7"/>
  <c r="F17" i="7"/>
  <c r="E18" i="7"/>
  <c r="F18" i="7"/>
  <c r="E19" i="7"/>
  <c r="F19" i="7"/>
  <c r="E21" i="7"/>
  <c r="F21" i="7"/>
  <c r="E22" i="7"/>
  <c r="F22" i="7"/>
  <c r="O18" i="3"/>
  <c r="D35" i="2"/>
  <c r="D36" i="2"/>
  <c r="D37" i="2"/>
  <c r="D38" i="2"/>
  <c r="D39" i="2"/>
  <c r="D40" i="2"/>
  <c r="D41" i="2"/>
  <c r="H41" i="2" s="1"/>
  <c r="D42" i="2"/>
  <c r="D15" i="2"/>
  <c r="D16" i="2"/>
  <c r="D17" i="2"/>
  <c r="D18" i="2"/>
  <c r="D19" i="2"/>
  <c r="D20" i="2"/>
  <c r="E17" i="1"/>
  <c r="C11" i="3"/>
  <c r="C12" i="10"/>
  <c r="C10" i="3"/>
  <c r="C5" i="3"/>
  <c r="C7" i="3"/>
  <c r="C8" i="3"/>
  <c r="C9" i="3"/>
  <c r="D29" i="2"/>
  <c r="D25" i="10"/>
  <c r="C25" i="10"/>
  <c r="U21" i="5"/>
  <c r="U101" i="5" s="1"/>
  <c r="C7" i="11"/>
  <c r="C8" i="10"/>
  <c r="C6" i="9"/>
  <c r="C6" i="8"/>
  <c r="C6" i="6"/>
  <c r="C6" i="7"/>
  <c r="O122" i="3"/>
  <c r="C31" i="8"/>
  <c r="N116" i="3"/>
  <c r="N115" i="3"/>
  <c r="N114" i="3"/>
  <c r="F15" i="7"/>
  <c r="E15" i="7"/>
  <c r="O21" i="5"/>
  <c r="O101" i="5" s="1"/>
  <c r="N19" i="4"/>
  <c r="N102" i="4" s="1"/>
  <c r="O15" i="4"/>
  <c r="O19" i="4" s="1"/>
  <c r="L19" i="4"/>
  <c r="L102" i="4" s="1"/>
  <c r="N21" i="5"/>
  <c r="N101" i="5" s="1"/>
  <c r="M21" i="5"/>
  <c r="M101" i="5" s="1"/>
  <c r="M19" i="4"/>
  <c r="M102" i="4" s="1"/>
  <c r="V21" i="5"/>
  <c r="V101" i="5" s="1"/>
  <c r="X104" i="5" s="1"/>
  <c r="W21" i="5"/>
  <c r="W101" i="5" s="1"/>
  <c r="S21" i="5"/>
  <c r="S101" i="5" s="1"/>
  <c r="T21" i="5"/>
  <c r="T101" i="5" s="1"/>
  <c r="R21" i="5"/>
  <c r="R101" i="5" s="1"/>
  <c r="Q21" i="5"/>
  <c r="Q101" i="5" s="1"/>
  <c r="X21" i="5"/>
  <c r="D14" i="2"/>
  <c r="E21" i="1"/>
  <c r="C21" i="1" s="1"/>
  <c r="E20" i="1"/>
  <c r="E19" i="1"/>
  <c r="E18" i="1"/>
  <c r="C11" i="11"/>
  <c r="C10" i="11"/>
  <c r="C9" i="11"/>
  <c r="C8" i="11"/>
  <c r="C5" i="11"/>
  <c r="C11" i="10"/>
  <c r="C10" i="10"/>
  <c r="C9" i="10"/>
  <c r="C6" i="10"/>
  <c r="C10" i="9"/>
  <c r="C9" i="9"/>
  <c r="C8" i="9"/>
  <c r="C7" i="9"/>
  <c r="C5" i="9"/>
  <c r="C10" i="8"/>
  <c r="C9" i="8"/>
  <c r="C8" i="8"/>
  <c r="C7" i="8"/>
  <c r="C5" i="8"/>
  <c r="C10" i="6"/>
  <c r="C9" i="6"/>
  <c r="C8" i="6"/>
  <c r="C7" i="6"/>
  <c r="C5" i="6"/>
  <c r="C10" i="7"/>
  <c r="C9" i="7"/>
  <c r="C8" i="7"/>
  <c r="C7" i="7"/>
  <c r="C5" i="7"/>
  <c r="C10" i="5"/>
  <c r="C9" i="5"/>
  <c r="C8" i="5"/>
  <c r="C7" i="5"/>
  <c r="C6" i="5"/>
  <c r="C5" i="5"/>
  <c r="C9" i="4"/>
  <c r="C8" i="4"/>
  <c r="C7" i="4"/>
  <c r="C6" i="4"/>
  <c r="C5" i="4"/>
  <c r="C4" i="4"/>
  <c r="C9" i="2"/>
  <c r="C8" i="2"/>
  <c r="C7" i="2"/>
  <c r="C6" i="2"/>
  <c r="C5" i="2"/>
  <c r="C4" i="2"/>
  <c r="C11" i="1"/>
  <c r="C10" i="1"/>
  <c r="C9" i="1"/>
  <c r="C8" i="1"/>
  <c r="C7" i="1"/>
  <c r="C6" i="1"/>
  <c r="C5" i="1"/>
  <c r="C4" i="1"/>
  <c r="O24" i="11"/>
  <c r="C26" i="32"/>
  <c r="Q26" i="9"/>
  <c r="O26" i="9"/>
  <c r="P26" i="8"/>
  <c r="P25" i="8"/>
  <c r="O26" i="6"/>
  <c r="M26" i="6"/>
  <c r="I26" i="6"/>
  <c r="E101" i="1"/>
  <c r="E32" i="1"/>
  <c r="B8" i="32" s="1"/>
  <c r="N22" i="3"/>
  <c r="N110" i="3" s="1"/>
  <c r="D49" i="2"/>
  <c r="D48" i="2"/>
  <c r="D44" i="2"/>
  <c r="D34" i="2"/>
  <c r="D30" i="2"/>
  <c r="H30" i="2" s="1"/>
  <c r="D28" i="2"/>
  <c r="D27" i="2"/>
  <c r="D25" i="2"/>
  <c r="D24" i="2"/>
  <c r="D23" i="2"/>
  <c r="E104" i="1"/>
  <c r="C104" i="1" s="1"/>
  <c r="E103" i="1"/>
  <c r="E102" i="1"/>
  <c r="E100" i="1"/>
  <c r="E99" i="1"/>
  <c r="E98" i="1"/>
  <c r="E97" i="1"/>
  <c r="E96" i="1"/>
  <c r="E95" i="1"/>
  <c r="E94" i="1"/>
  <c r="E93" i="1"/>
  <c r="E92" i="1"/>
  <c r="E40" i="1"/>
  <c r="C40" i="1" s="1"/>
  <c r="E39" i="1"/>
  <c r="E38" i="1"/>
  <c r="E37" i="1"/>
  <c r="E36" i="1"/>
  <c r="E33" i="1"/>
  <c r="E34" i="1" s="1"/>
  <c r="E29" i="1"/>
  <c r="C29" i="1" s="1"/>
  <c r="E28" i="1"/>
  <c r="E27" i="1"/>
  <c r="L22" i="3"/>
  <c r="L110" i="3" s="1"/>
  <c r="M22" i="3"/>
  <c r="M110" i="3" s="1"/>
  <c r="O22" i="3"/>
  <c r="P101" i="5" l="1"/>
  <c r="C14" i="32" s="1"/>
  <c r="C6" i="3"/>
  <c r="D26" i="32"/>
  <c r="C7" i="10"/>
  <c r="O102" i="4"/>
  <c r="C8" i="32" s="1"/>
  <c r="D8" i="32" s="1"/>
  <c r="O110" i="3"/>
  <c r="C11" i="32" s="1"/>
  <c r="N117" i="3"/>
  <c r="E51" i="1"/>
  <c r="E26" i="1"/>
  <c r="D26" i="2"/>
  <c r="E16" i="7"/>
  <c r="E24" i="7" s="1"/>
  <c r="F16" i="7"/>
  <c r="F24" i="7" s="1"/>
  <c r="J24" i="7"/>
  <c r="C24" i="7"/>
  <c r="D24" i="7"/>
  <c r="E69" i="1"/>
  <c r="E74" i="1" s="1"/>
  <c r="E60" i="1"/>
  <c r="B23" i="32" s="1"/>
  <c r="X101" i="5"/>
  <c r="C17" i="32" s="1"/>
  <c r="D43" i="2"/>
  <c r="D45" i="2" s="1"/>
  <c r="E105" i="1"/>
  <c r="E41" i="1"/>
  <c r="D21" i="2"/>
  <c r="D31" i="2" s="1"/>
  <c r="Y17" i="5"/>
  <c r="B17" i="32"/>
  <c r="B14" i="32"/>
  <c r="D14" i="32" s="1"/>
  <c r="B11" i="32"/>
  <c r="D11" i="32" s="1"/>
  <c r="E22" i="1"/>
  <c r="E85" i="1"/>
  <c r="E30" i="1" l="1"/>
  <c r="E42" i="1" s="1"/>
  <c r="B5" i="32" s="1"/>
  <c r="E64" i="1"/>
  <c r="E75" i="1" s="1"/>
  <c r="C5" i="32" s="1"/>
  <c r="C23" i="32"/>
  <c r="D23" i="32" s="1"/>
  <c r="Y101" i="5"/>
  <c r="D47" i="2"/>
  <c r="D50" i="2" s="1"/>
  <c r="C20" i="32" s="1"/>
  <c r="D20" i="32" s="1"/>
  <c r="D17" i="32"/>
  <c r="D5" i="32"/>
  <c r="E87" i="1" l="1"/>
  <c r="E5" i="32"/>
</calcChain>
</file>

<file path=xl/sharedStrings.xml><?xml version="1.0" encoding="utf-8"?>
<sst xmlns="http://schemas.openxmlformats.org/spreadsheetml/2006/main" count="1003" uniqueCount="547">
  <si>
    <t xml:space="preserve">TRINIDAD AND TOBAGO SECURITIES AND EXCHANGE COMMISSION </t>
  </si>
  <si>
    <t>SEC-MMRF02</t>
  </si>
  <si>
    <t>INCOME AND EXPENDITURE FORM</t>
  </si>
  <si>
    <t>SEC-MMRF03</t>
  </si>
  <si>
    <t>SEC-MMRF04</t>
  </si>
  <si>
    <t>SEC-MMRF01</t>
  </si>
  <si>
    <t xml:space="preserve">BALANCE SHEET AND CLIENT ASSETS FORM </t>
  </si>
  <si>
    <t xml:space="preserve">PLEASE DO NOT ATTEMPT TO ALTER THE STRUCTURE OF THESE FORMS </t>
  </si>
  <si>
    <t>Name of Reporting Entity</t>
  </si>
  <si>
    <t>SECURITIES HELD BY FIRM NOT ASSIGNED TO REPOS</t>
  </si>
  <si>
    <t>Type of Reporting Entity</t>
  </si>
  <si>
    <t>SEC-MMRF05</t>
  </si>
  <si>
    <t>Date Report Made</t>
  </si>
  <si>
    <t>NOTES</t>
  </si>
  <si>
    <t>TOTAL</t>
  </si>
  <si>
    <t>TT$</t>
  </si>
  <si>
    <t>Number of units</t>
  </si>
  <si>
    <t>US$</t>
  </si>
  <si>
    <t>Other</t>
  </si>
  <si>
    <t>INCOME</t>
  </si>
  <si>
    <t>Brokerage and Commission</t>
  </si>
  <si>
    <t>TT Government and Government Equivalent Securities</t>
  </si>
  <si>
    <t>TT Banks</t>
  </si>
  <si>
    <t>TT Credit Unions</t>
  </si>
  <si>
    <t>Other TT Financial Institutions</t>
  </si>
  <si>
    <t>Effective margin</t>
  </si>
  <si>
    <t>ASSETS</t>
  </si>
  <si>
    <t>Current Assets other than securities</t>
  </si>
  <si>
    <t>Profit or loss from trading</t>
  </si>
  <si>
    <t>Trade Debtors</t>
  </si>
  <si>
    <t>TT Government Eurobonds</t>
  </si>
  <si>
    <t>Foreign Banks</t>
  </si>
  <si>
    <t>Other financial institutions</t>
  </si>
  <si>
    <t>Clients</t>
  </si>
  <si>
    <t>Corporate Finance fees</t>
  </si>
  <si>
    <t>Trustee and custodian fees</t>
  </si>
  <si>
    <t>Management fees</t>
  </si>
  <si>
    <t>Portfolio management</t>
  </si>
  <si>
    <t>TT Bonds Financial Sector</t>
  </si>
  <si>
    <t>Transaction fees</t>
  </si>
  <si>
    <t xml:space="preserve"> </t>
  </si>
  <si>
    <t>TT Other Corporate Bonds</t>
  </si>
  <si>
    <t>Loans</t>
  </si>
  <si>
    <t>TOTAL INCOME</t>
  </si>
  <si>
    <t>Other current assets</t>
  </si>
  <si>
    <t>TOTAL CURRENT ASSETS</t>
  </si>
  <si>
    <t>TT Equity</t>
  </si>
  <si>
    <t>EXPENDITURE</t>
  </si>
  <si>
    <t>Brokerage and commission paid</t>
  </si>
  <si>
    <t>Repo interest paid</t>
  </si>
  <si>
    <t>TT CISs (Mutual funds)</t>
  </si>
  <si>
    <t>Other expenses</t>
  </si>
  <si>
    <t>TOTAL SECURITIES</t>
  </si>
  <si>
    <t>Non-Current Assets</t>
  </si>
  <si>
    <t>Fixed Assets</t>
  </si>
  <si>
    <t>Extraordinary items (before tax)</t>
  </si>
  <si>
    <t>Foreign CISs (Mutual funds)</t>
  </si>
  <si>
    <t>TOTAL EXPENSES</t>
  </si>
  <si>
    <t>TOTAL NON-CURRENT ASSETS</t>
  </si>
  <si>
    <t>Tax</t>
  </si>
  <si>
    <t>TOTAL ASSETS</t>
  </si>
  <si>
    <t>Distributions</t>
  </si>
  <si>
    <t>Foreign Government Bonds</t>
  </si>
  <si>
    <t xml:space="preserve">SHOULD YOU REQUIRE ADDITIONAL SPACE PLEASE ADD ROWS AS NEEDED </t>
  </si>
  <si>
    <t xml:space="preserve">NOTES TO THE ACCOUNTS </t>
  </si>
  <si>
    <t>LIABILITIES</t>
  </si>
  <si>
    <t xml:space="preserve">Provide notes to the relevant accounts </t>
  </si>
  <si>
    <t>Current Liabilities other than bank loans</t>
  </si>
  <si>
    <t>Trade Creditors</t>
  </si>
  <si>
    <t>Foreign Non-Government Securities</t>
  </si>
  <si>
    <t>Repo Liabilities</t>
  </si>
  <si>
    <t>Amounts due to connected entities</t>
  </si>
  <si>
    <t>TOTAL CURRENT LIABILITIES</t>
  </si>
  <si>
    <t>Bank Loans</t>
  </si>
  <si>
    <t>Secured Bank Loans (domestic)</t>
  </si>
  <si>
    <t>Unsecured Bank Loans (domestic)</t>
  </si>
  <si>
    <t>Overseas Bank Loans</t>
  </si>
  <si>
    <t>TOTAL BANK LOANS</t>
  </si>
  <si>
    <t>Non-Current Liabilities</t>
  </si>
  <si>
    <t>Subordinated Loans</t>
  </si>
  <si>
    <t>Real Estate</t>
  </si>
  <si>
    <t>TOTAL NON-CURRENT LIABILITIES</t>
  </si>
  <si>
    <t>Other Assets</t>
  </si>
  <si>
    <t>Capital</t>
  </si>
  <si>
    <t xml:space="preserve">Amounts due to Unit holders </t>
  </si>
  <si>
    <t>Share Premium</t>
  </si>
  <si>
    <t>TOTAL PORTFOLIO</t>
  </si>
  <si>
    <t>Preference shares</t>
  </si>
  <si>
    <t>Revaluation and other non distributable reserves</t>
  </si>
  <si>
    <t>TOTAL CAPITAL</t>
  </si>
  <si>
    <t>TOTAL LIABILITIES AND CAPITAL</t>
  </si>
  <si>
    <t>Number of Units</t>
  </si>
  <si>
    <t>Fixed or Floating NAV</t>
  </si>
  <si>
    <t>CLIENT ASSETS MANAGED</t>
  </si>
  <si>
    <t>TT Government and Government equivalent securities</t>
  </si>
  <si>
    <t>TOTAL CLIENT ASSETS</t>
  </si>
  <si>
    <t>Relevant Date of Report</t>
  </si>
  <si>
    <t>Number of Clients</t>
  </si>
  <si>
    <t>Select Category</t>
  </si>
  <si>
    <t>Statutory Bodies and state owned non- financial securities</t>
  </si>
  <si>
    <t>Foreign Equity</t>
  </si>
  <si>
    <t>If Fixed NAV state fixed price</t>
  </si>
  <si>
    <t>Insurance</t>
  </si>
  <si>
    <t>Retail</t>
  </si>
  <si>
    <t xml:space="preserve"> Other Corporate</t>
  </si>
  <si>
    <t>SEC-MMRF07</t>
  </si>
  <si>
    <t>DATA DRAWN FROM TRADE CONFIRMATIONS</t>
  </si>
  <si>
    <t>Collateral</t>
  </si>
  <si>
    <t>Client ID</t>
  </si>
  <si>
    <t>Indicate if pledged (Yes/No)</t>
  </si>
  <si>
    <t>Currency (TT, US, etc)</t>
  </si>
  <si>
    <t>Purchase amount $</t>
  </si>
  <si>
    <t>Repurchase amount $</t>
  </si>
  <si>
    <t>Repo Interest Rate %</t>
  </si>
  <si>
    <t>ISIN if applicable</t>
  </si>
  <si>
    <t>Rate</t>
  </si>
  <si>
    <t>Total</t>
  </si>
  <si>
    <t>SEC-MMRF06</t>
  </si>
  <si>
    <t>Number of contracts</t>
  </si>
  <si>
    <t xml:space="preserve">Value of Repo Obligations </t>
  </si>
  <si>
    <t>At start of period</t>
  </si>
  <si>
    <t>Repos maturing in period</t>
  </si>
  <si>
    <t>New repos opened</t>
  </si>
  <si>
    <t>Position at end of period</t>
  </si>
  <si>
    <t>Difference</t>
  </si>
  <si>
    <t>Repo Rollover Ratios</t>
  </si>
  <si>
    <t>SEC-MMRF08</t>
  </si>
  <si>
    <t>Transaction ID</t>
  </si>
  <si>
    <t>Asset Type (Equity/ Fixed Income/Other)</t>
  </si>
  <si>
    <t>SEC-MMRF11</t>
  </si>
  <si>
    <t>Where Applicable</t>
  </si>
  <si>
    <t>Placed in Reporting Period</t>
  </si>
  <si>
    <t>Name of Issuer</t>
  </si>
  <si>
    <t>SEC-MMRF09</t>
  </si>
  <si>
    <t>Name of CIS</t>
  </si>
  <si>
    <t>Number of Units/ Shares</t>
  </si>
  <si>
    <t>TT Pension Funds</t>
  </si>
  <si>
    <t>TT Insurance Companies</t>
  </si>
  <si>
    <t>TT Other Corporations</t>
  </si>
  <si>
    <t>TT Individuals</t>
  </si>
  <si>
    <t>SEC-MMRF10</t>
  </si>
  <si>
    <t>Type of Security</t>
  </si>
  <si>
    <t>Securities assigned to repos (from Repo Portfolio Form)</t>
  </si>
  <si>
    <t>Securities not assigned to repos (from Securities Portfolio Form)</t>
  </si>
  <si>
    <r>
      <t xml:space="preserve">TT CISs </t>
    </r>
    <r>
      <rPr>
        <sz val="11"/>
        <color rgb="FF000000"/>
        <rFont val="Calibri"/>
        <family val="2"/>
      </rPr>
      <t>(Mutual funds)</t>
    </r>
  </si>
  <si>
    <r>
      <t>Other assets</t>
    </r>
    <r>
      <rPr>
        <sz val="11"/>
        <color rgb="FF000000"/>
        <rFont val="Calibri"/>
        <family val="2"/>
      </rPr>
      <t xml:space="preserve"> (not covered above)</t>
    </r>
  </si>
  <si>
    <t>Converted to TT$</t>
  </si>
  <si>
    <t>Cash and Cash equivalents</t>
  </si>
  <si>
    <t>Ansa Merchant Bank Limited</t>
  </si>
  <si>
    <t>Ansa Securities Limited</t>
  </si>
  <si>
    <t>Bourse Brokers Limited</t>
  </si>
  <si>
    <t>Bourse Securities Limited</t>
  </si>
  <si>
    <t>Caribbean Stockbrokers Limited</t>
  </si>
  <si>
    <t>Citicorp Merchant Bank Limited</t>
  </si>
  <si>
    <t>Development Finance Limited</t>
  </si>
  <si>
    <t>First Citizens Asset Management Limited</t>
  </si>
  <si>
    <t>First Citizens Bank Limited</t>
  </si>
  <si>
    <t>First Citizens Brokerage and Advisory Services Limited</t>
  </si>
  <si>
    <t>First Citizens Investment Services Limited</t>
  </si>
  <si>
    <t>First Citizens Securities Trading Limited</t>
  </si>
  <si>
    <t>FirstCaribbean International Bank (Trinidad &amp; Tobago) Limited</t>
  </si>
  <si>
    <t>Firstline Securities Limited</t>
  </si>
  <si>
    <t>Guardian Asset Management and Investment Services Limited</t>
  </si>
  <si>
    <t>Guardian Group Trust Limited</t>
  </si>
  <si>
    <t>JMMB Investments (Trinidad and Tobago) Limited</t>
  </si>
  <si>
    <t>JMMB Securities (T&amp;T) Limited</t>
  </si>
  <si>
    <t>KCL Capital Market Brokers Limited</t>
  </si>
  <si>
    <t>KSBM Asset Management Limited</t>
  </si>
  <si>
    <t>Maritime Capital Limited</t>
  </si>
  <si>
    <t>Murphy Clarke Financial Limited</t>
  </si>
  <si>
    <t>RBC Merchant Bank (Caribbean) Limited</t>
  </si>
  <si>
    <t>Republic Bank Limited</t>
  </si>
  <si>
    <t>Republic Finance and Merchant Bank Limited</t>
  </si>
  <si>
    <t>Republic Securities Limited</t>
  </si>
  <si>
    <t>Sagicor Life Incorporated</t>
  </si>
  <si>
    <t>Scotia Investments (Trinidad and Tobago) Limited</t>
  </si>
  <si>
    <t>Sheppard Securities Limited</t>
  </si>
  <si>
    <t>The Home Mortgage Bank</t>
  </si>
  <si>
    <t>Trinidad and Tobago Unit Trust Corporation</t>
  </si>
  <si>
    <t>West Indies Stockbrokers Limited</t>
  </si>
  <si>
    <t>Broker-Dealer</t>
  </si>
  <si>
    <t>FCL Financial Limited</t>
  </si>
  <si>
    <t>Global Financial Brokers Limited</t>
  </si>
  <si>
    <t>Guardian Life of the Caribbean Limited</t>
  </si>
  <si>
    <t>Infinity Financial Engineering Limited</t>
  </si>
  <si>
    <t>Marquis Portfolio Managers Limited</t>
  </si>
  <si>
    <t>Mondial (Trinidad) Limited</t>
  </si>
  <si>
    <t>RBC Investment Management (Caribbean) Limited</t>
  </si>
  <si>
    <t>Republic Wealth Management Limited</t>
  </si>
  <si>
    <t>SHBL Investments Company Limited</t>
  </si>
  <si>
    <t>Vega Capital Management Limited</t>
  </si>
  <si>
    <t>Investment Advisor</t>
  </si>
  <si>
    <t>Underwriter</t>
  </si>
  <si>
    <t>SRO</t>
  </si>
  <si>
    <t>CIS</t>
  </si>
  <si>
    <t xml:space="preserve">Bank Group </t>
  </si>
  <si>
    <t xml:space="preserve">Financial Group </t>
  </si>
  <si>
    <t>Conglomerate</t>
  </si>
  <si>
    <t>Independent</t>
  </si>
  <si>
    <t>ANSA TT$ Income Fund - Class A</t>
  </si>
  <si>
    <t>ANSA TT$ Secured Fund</t>
  </si>
  <si>
    <t>ANSA US$ Income Fund - Class A</t>
  </si>
  <si>
    <t>ANSA US$ Secured Fund - Class A</t>
  </si>
  <si>
    <t>Bourse SavInvest India Asia Fund - Ordinary</t>
  </si>
  <si>
    <t>Bourse SavInvest US Capital Growth Fund</t>
  </si>
  <si>
    <t>Bourse SavInvest US$ Investment Income Fund</t>
  </si>
  <si>
    <t>Clico Investment Fund</t>
  </si>
  <si>
    <t>First Citizens Abercrombie Monthly Fixed Income Fund</t>
  </si>
  <si>
    <t>First Citizens El Tucuche Fixed Income Fund</t>
  </si>
  <si>
    <t>First Citizens Immortelle Income and Growth Fund</t>
  </si>
  <si>
    <t>First Citizens Paria Monthly Fixed Income Fund</t>
  </si>
  <si>
    <t>Fortress Caribbean Property Fund - Development Fund - TTD</t>
  </si>
  <si>
    <t>Fortress Caribbean Property Fund - Value Fund - TTD</t>
  </si>
  <si>
    <t>JMMB TTD Income Fund</t>
  </si>
  <si>
    <t>Maritime Global Equity Fund</t>
  </si>
  <si>
    <t>Maritime Income and Growth Fund</t>
  </si>
  <si>
    <t>Praetorian Property Fund</t>
  </si>
  <si>
    <t>Republic Caribbean Equity Fund</t>
  </si>
  <si>
    <t>Republic Money Market Fund</t>
  </si>
  <si>
    <t>Republic US$ Fixed Income Securities Fund</t>
  </si>
  <si>
    <t>Roytrin High Yield Fund EUR - Class B (EUR)</t>
  </si>
  <si>
    <t>Roytrin High Yield Fund TTD - Class A (TTD)</t>
  </si>
  <si>
    <t>Roytrin Income and Growth Fund TTD</t>
  </si>
  <si>
    <t>Roytrin Income and Growth Fund USD</t>
  </si>
  <si>
    <t>Roytrin Money Market Fund TTD - Class A</t>
  </si>
  <si>
    <t>Roytrin Money Market Fund USD - Class B</t>
  </si>
  <si>
    <t>Roytrin TT Dollar Income Fund</t>
  </si>
  <si>
    <t>Roytrin US Dollar Income Fund</t>
  </si>
  <si>
    <t>Sagicor TT Fixed Income Fund</t>
  </si>
  <si>
    <t>Scotia Caribbean Income Fund</t>
  </si>
  <si>
    <t>Scotiabank TT Fixed Income Fund - Class AT</t>
  </si>
  <si>
    <t>Scotiabank TT Growth Fund - Class AT</t>
  </si>
  <si>
    <t>The Herzfeld Caribbean Basin Fund Inc.</t>
  </si>
  <si>
    <t>Unit Trust Corp. (UTC) Calypso Macro Index Fund</t>
  </si>
  <si>
    <t>Unit Trust Corp. (UTC) North American Fund</t>
  </si>
  <si>
    <t>Unit Trust Corp. (UTC) TT$ Income Fund</t>
  </si>
  <si>
    <t>Unit Trust Corp. (UTC) Universal Retirement Fund</t>
  </si>
  <si>
    <t>Unit Trust Corp. (UTC) US$ Income Fund</t>
  </si>
  <si>
    <t>Total Assets</t>
  </si>
  <si>
    <t>Total Liabilities</t>
  </si>
  <si>
    <t>Total Capital</t>
  </si>
  <si>
    <t>Total Repo Liabilities</t>
  </si>
  <si>
    <t>Total Securities Portfolio</t>
  </si>
  <si>
    <t>Total Repo Portfolio (Liabilities)</t>
  </si>
  <si>
    <t>Total Repo Portfolio (Assets)</t>
  </si>
  <si>
    <t>Unappropriated earnings (loss)</t>
  </si>
  <si>
    <t>Total Mutual Fund Portfolio</t>
  </si>
  <si>
    <t>Balance Sheet</t>
  </si>
  <si>
    <t>Balance Sheet/Mutual Fund Portfolio</t>
  </si>
  <si>
    <t>Balance Sheet/Repo Portfolio</t>
  </si>
  <si>
    <t>Balance Sheet/Income and Expenditure</t>
  </si>
  <si>
    <t>Value of Repo Obligations</t>
  </si>
  <si>
    <t>Total AUM</t>
  </si>
  <si>
    <t>Floating</t>
  </si>
  <si>
    <t xml:space="preserve">Fixed </t>
  </si>
  <si>
    <t>Yes</t>
  </si>
  <si>
    <t>No</t>
  </si>
  <si>
    <t>Fixed Income</t>
  </si>
  <si>
    <t>Equity</t>
  </si>
  <si>
    <t>Related Party</t>
  </si>
  <si>
    <r>
      <t>Nature of counterparty</t>
    </r>
    <r>
      <rPr>
        <b/>
        <sz val="11"/>
        <color rgb="FF000000"/>
        <rFont val="Times New Roman"/>
        <family val="1"/>
      </rPr>
      <t xml:space="preserve"> (Related Party;Other CIS;Other;Market Counter Party)</t>
    </r>
  </si>
  <si>
    <t>Exchange Rate USD</t>
  </si>
  <si>
    <t xml:space="preserve">CONTROL SHEET </t>
  </si>
  <si>
    <t>DATA VALIDATION SHEET</t>
  </si>
  <si>
    <t>NB - This sheet is intended to contain all data validation sources and is for use by the Commission only.</t>
  </si>
  <si>
    <t>NB - This sheet is to be used by the Commission to verify the integrity of data submissions</t>
  </si>
  <si>
    <t>Burris, Stephen</t>
  </si>
  <si>
    <t>Clewett, Nigel</t>
  </si>
  <si>
    <t>Husain, Haroon</t>
  </si>
  <si>
    <t>Transaction Date (dd/mm/yyyy)</t>
  </si>
  <si>
    <t>Issue Date (dd/mm/yyyy)</t>
  </si>
  <si>
    <t xml:space="preserve"> Purchase Date (dd/mm/yyyy)</t>
  </si>
  <si>
    <t>Repurchase Date (dd/mm/yyyy)</t>
  </si>
  <si>
    <t>Rollover</t>
  </si>
  <si>
    <t>New</t>
  </si>
  <si>
    <t>Type of Contract (New/Rollover)</t>
  </si>
  <si>
    <t>Type of Contract</t>
  </si>
  <si>
    <t>Repos fully encashed (At Maturity)</t>
  </si>
  <si>
    <t>Repos fully encashed (Before Maturity)</t>
  </si>
  <si>
    <t>Repos partially encashed (Before Maturity)</t>
  </si>
  <si>
    <t>Group Affiliation</t>
  </si>
  <si>
    <t>Reverse Repos</t>
  </si>
  <si>
    <t>Maturity Date (dd/mm/yyyy)</t>
  </si>
  <si>
    <t>Where Applicable:</t>
  </si>
  <si>
    <t>Total Repo Transactions</t>
  </si>
  <si>
    <t>Total Private Placements</t>
  </si>
  <si>
    <t>Total CIS Transactions</t>
  </si>
  <si>
    <t>Value (TT$)</t>
  </si>
  <si>
    <t>In original currency</t>
  </si>
  <si>
    <t>Other$</t>
  </si>
  <si>
    <t>REPO LIABILITIES Assigned to Repos with:</t>
  </si>
  <si>
    <t>Exchange Rate</t>
  </si>
  <si>
    <t>Price currency (TTD, USD, etc.)</t>
  </si>
  <si>
    <t>VALUE$</t>
  </si>
  <si>
    <t>GAM Global Fund Solution: Conservative Fund</t>
  </si>
  <si>
    <t>GAM Global Fund Solution: Moderate Fund</t>
  </si>
  <si>
    <t>Underwriting Fees</t>
  </si>
  <si>
    <r>
      <rPr>
        <b/>
        <sz val="16"/>
        <color rgb="FFFF0000"/>
        <rFont val="Calibri"/>
        <family val="2"/>
        <scheme val="minor"/>
      </rPr>
      <t>NB</t>
    </r>
    <r>
      <rPr>
        <sz val="16"/>
        <color rgb="FFFF0000"/>
        <rFont val="Calibri"/>
        <family val="2"/>
        <scheme val="minor"/>
      </rPr>
      <t xml:space="preserve"> - Information must be presented on an unconsolidated basis.</t>
    </r>
  </si>
  <si>
    <t>ISIN/CUSIP (if app)</t>
  </si>
  <si>
    <t>Market Value Converted to TT$</t>
  </si>
  <si>
    <t>TT Non-Financial State Agencies</t>
  </si>
  <si>
    <t>TT Government Securities</t>
  </si>
  <si>
    <t>REPO ASSETS (SECURITIES ASSIGNED TO REPOS)</t>
  </si>
  <si>
    <t>Price per unit</t>
  </si>
  <si>
    <t>Indicate if Pledged (Yes/No)</t>
  </si>
  <si>
    <t>Total OTC Transactions</t>
  </si>
  <si>
    <t>Principal</t>
  </si>
  <si>
    <t>Agent</t>
  </si>
  <si>
    <r>
      <t>Type of transaction</t>
    </r>
    <r>
      <rPr>
        <b/>
        <sz val="11"/>
        <color rgb="FF000000"/>
        <rFont val="Times New Roman"/>
        <family val="1"/>
      </rPr>
      <t xml:space="preserve">     </t>
    </r>
  </si>
  <si>
    <t>Principal or Agent</t>
  </si>
  <si>
    <r>
      <t xml:space="preserve">ISIN </t>
    </r>
    <r>
      <rPr>
        <sz val="11"/>
        <color rgb="FF000000"/>
        <rFont val="Calibri"/>
        <family val="2"/>
      </rPr>
      <t>if applicable</t>
    </r>
  </si>
  <si>
    <t>Registrant</t>
  </si>
  <si>
    <r>
      <t>Nature of Buying Counterparty</t>
    </r>
    <r>
      <rPr>
        <sz val="11"/>
        <color rgb="FF000000"/>
        <rFont val="Calibri"/>
        <family val="2"/>
      </rPr>
      <t xml:space="preserve"> (Related Party; CIS; Registrant; Other)</t>
    </r>
  </si>
  <si>
    <r>
      <t>Nature of Selling Counterparty</t>
    </r>
    <r>
      <rPr>
        <sz val="11"/>
        <color rgb="FF000000"/>
        <rFont val="Calibri"/>
        <family val="2"/>
      </rPr>
      <t xml:space="preserve"> (Related Party; CIS; Registrant; Other)</t>
    </r>
  </si>
  <si>
    <t>Interest - First Payment Date (dd/mm/yyyy)</t>
  </si>
  <si>
    <t>Interest Payment Frequency</t>
  </si>
  <si>
    <t>Monthly</t>
  </si>
  <si>
    <t>Semi-Annually</t>
  </si>
  <si>
    <t>Quarterly</t>
  </si>
  <si>
    <t>Annually</t>
  </si>
  <si>
    <t>At Maturity</t>
  </si>
  <si>
    <t>Category of Investor</t>
  </si>
  <si>
    <t>Purchase</t>
  </si>
  <si>
    <t>Sale</t>
  </si>
  <si>
    <r>
      <t>ISIN (</t>
    </r>
    <r>
      <rPr>
        <sz val="11"/>
        <color rgb="FF000000"/>
        <rFont val="Calibri"/>
        <family val="2"/>
      </rPr>
      <t>if applicable)</t>
    </r>
  </si>
  <si>
    <r>
      <t>Nature of counterparty</t>
    </r>
    <r>
      <rPr>
        <sz val="11"/>
        <color rgb="FF000000"/>
        <rFont val="Calibri"/>
        <family val="2"/>
      </rPr>
      <t xml:space="preserve"> (Related Party;CIS;Registrant;Other)</t>
    </r>
  </si>
  <si>
    <t>Interest Rate %</t>
  </si>
  <si>
    <t xml:space="preserve">MICRO AND MACRO PRUDENTIAL REPORTING </t>
  </si>
  <si>
    <t>TRINIDAD AND TOBAGO SECURITIES AND EXCHANGE COMMISSION</t>
  </si>
  <si>
    <t>TOTAL LIABILITIES</t>
  </si>
  <si>
    <t>COLLECTIVE INVESTMENT SCHEMES (CIS) PORTFOLIO COMPOSITION</t>
  </si>
  <si>
    <t>BROKER-DEALERS REPO PORTFOLIO COMPOSITION - ASSETS AND LIABILITIES</t>
  </si>
  <si>
    <t>BROKER-DEALERS REPO ACTIVITY SUMMARY</t>
  </si>
  <si>
    <t>BROKER-DEALERS REPO TRANSACTIONS</t>
  </si>
  <si>
    <t xml:space="preserve">From the total above </t>
  </si>
  <si>
    <t>BROKER-DEALERS PRIVATE PLACEMENT TRANSACTIONS (PRIMARY ISSUES)</t>
  </si>
  <si>
    <t>COLLECTIVE INVESTMENT SCHEME (CIS) INVESTOR BREAKDOWN</t>
  </si>
  <si>
    <t>COLLECTIVE INVESTMENT SCHEMES PORTFOLIO TRANSACTIONS</t>
  </si>
  <si>
    <t>Number of Units at Quarter End</t>
  </si>
  <si>
    <t>BROKER-DEALERS TRANSACTIONS - OVER THE COUNTER (OTC)/MARGIN TRADING</t>
  </si>
  <si>
    <t>Repurchase Agreements</t>
  </si>
  <si>
    <t>US$ (converted to TT$)</t>
  </si>
  <si>
    <t>Other (converted to TT$)</t>
  </si>
  <si>
    <t>Repurchase Agreement</t>
  </si>
  <si>
    <t>Foreign Investments</t>
  </si>
  <si>
    <t>TT Investments</t>
  </si>
  <si>
    <t>Investment Type</t>
  </si>
  <si>
    <t>Currency (TT, US, etc.)</t>
  </si>
  <si>
    <t>CIS Yield/Interest rate at Quarter End</t>
  </si>
  <si>
    <t>Reporting Currency</t>
  </si>
  <si>
    <t xml:space="preserve"> Converted to TT$</t>
  </si>
  <si>
    <t>Non-Resident (Converted to TT$)</t>
  </si>
  <si>
    <t xml:space="preserve">Total Redemptions ($) for Quarter End </t>
  </si>
  <si>
    <t>Total Subscriptions ($) for Quarter End (excluding reinvestment of distributions)</t>
  </si>
  <si>
    <t>Total Subscriptions ($) for Quarter End (related to reinvestments of distributions)</t>
  </si>
  <si>
    <t>Asset Category</t>
  </si>
  <si>
    <t>Level 1</t>
  </si>
  <si>
    <t>Level 2</t>
  </si>
  <si>
    <t>Level 3</t>
  </si>
  <si>
    <t>Net Encashment</t>
  </si>
  <si>
    <t>PLEASE ENSURE THE VALUE COLUMN REFLECTS YOUR ACTUAL PORTFOLIO</t>
  </si>
  <si>
    <t xml:space="preserve">Portfolio Duration </t>
  </si>
  <si>
    <t xml:space="preserve">Total Securities Not Assigned To Repos </t>
  </si>
  <si>
    <t>Valuation Category</t>
  </si>
  <si>
    <t>Held within T&amp;T (converted to TT$)</t>
  </si>
  <si>
    <t>Held outside T&amp;T (converted to TT$)</t>
  </si>
  <si>
    <t>Name of Senior Officer Reporting</t>
  </si>
  <si>
    <t xml:space="preserve">Pension Funds </t>
  </si>
  <si>
    <t>Pension Funds</t>
  </si>
  <si>
    <t>Staff related expenses</t>
  </si>
  <si>
    <t>Cash and cash equivalents</t>
  </si>
  <si>
    <t>Other Financial Institutions</t>
  </si>
  <si>
    <t xml:space="preserve">Investments in Subsidiaries and Associated Companies </t>
  </si>
  <si>
    <t>Other Non-Current Assets</t>
  </si>
  <si>
    <t>Intangible Assets</t>
  </si>
  <si>
    <t>Other Corporate</t>
  </si>
  <si>
    <t>Non-bank Loans</t>
  </si>
  <si>
    <t>Other Current Liabilities</t>
  </si>
  <si>
    <t>Other Non-current Liabilities</t>
  </si>
  <si>
    <t>Ordinary Shares</t>
  </si>
  <si>
    <t>Foreign Government Securities</t>
  </si>
  <si>
    <t>Foreign Non-government Securities</t>
  </si>
  <si>
    <t>Incentive or Performance fees</t>
  </si>
  <si>
    <t>Impairment Loss</t>
  </si>
  <si>
    <t xml:space="preserve">TT CISs </t>
  </si>
  <si>
    <t xml:space="preserve">Foreign CISs </t>
  </si>
  <si>
    <t>Category of Security</t>
  </si>
  <si>
    <t>TT Securities Intermediaries</t>
  </si>
  <si>
    <t>Amount Raised converted to (TT$)</t>
  </si>
  <si>
    <t>VALUE (TT$)</t>
  </si>
  <si>
    <t>TOTAL (TT$)</t>
  </si>
  <si>
    <t>Net gain on foreign currency translation</t>
  </si>
  <si>
    <t>Net loss on foreign currency translation</t>
  </si>
  <si>
    <t>Coupon</t>
  </si>
  <si>
    <t>Type</t>
  </si>
  <si>
    <t>Fixed Rate</t>
  </si>
  <si>
    <t>Not Applicable</t>
  </si>
  <si>
    <t>Floating Rate</t>
  </si>
  <si>
    <t>Margin Trading (TT$)</t>
  </si>
  <si>
    <t>Foreign Investors</t>
  </si>
  <si>
    <t>Local</t>
  </si>
  <si>
    <t>Foreign</t>
  </si>
  <si>
    <t xml:space="preserve">Local </t>
  </si>
  <si>
    <t xml:space="preserve">Foreign Clients </t>
  </si>
  <si>
    <t>TT Financial State Agencies</t>
  </si>
  <si>
    <t>UNAPPROPRIATED EARNINGS/(LOSS)</t>
  </si>
  <si>
    <t>EARNINGS/(LOSS) BEFORE TAX</t>
  </si>
  <si>
    <t>Interest Income</t>
  </si>
  <si>
    <t>Other Income</t>
  </si>
  <si>
    <t>Interest Expense (non-repo)</t>
  </si>
  <si>
    <t>Dividend Income</t>
  </si>
  <si>
    <t>Dividend Income (Subsidiary and Affiliates)</t>
  </si>
  <si>
    <t>Consists of Foreign Clients</t>
  </si>
  <si>
    <t>Value of Units TT$</t>
  </si>
  <si>
    <t>Net increase in value of securities</t>
  </si>
  <si>
    <t>Net decrease in value of securities</t>
  </si>
  <si>
    <t>Amounts due from Related Parties</t>
  </si>
  <si>
    <t xml:space="preserve">Securities </t>
  </si>
  <si>
    <t>Amounts due to Related Parties</t>
  </si>
  <si>
    <t xml:space="preserve">Coupon </t>
  </si>
  <si>
    <t>Maturity Date  (dd/mm/yyyy)</t>
  </si>
  <si>
    <t>TT Mutual Funds (CISs)</t>
  </si>
  <si>
    <t>Maturity (dd/mm/yyy)</t>
  </si>
  <si>
    <t>Category</t>
  </si>
  <si>
    <t>Annual Coupon</t>
  </si>
  <si>
    <t xml:space="preserve"> Security Type (Equity/ Fixed Income/Other)</t>
  </si>
  <si>
    <t>Amount Raised</t>
  </si>
  <si>
    <t xml:space="preserve">Issue Price per security </t>
  </si>
  <si>
    <t>Conversion Rate</t>
  </si>
  <si>
    <t>Price per Unit</t>
  </si>
  <si>
    <t>Net Assets of Fund at Quarter End (Converted to TT$)</t>
  </si>
  <si>
    <t xml:space="preserve">NAV Per Unit </t>
  </si>
  <si>
    <t>Name of CIS Manager</t>
  </si>
  <si>
    <t>NCB Global Finance Limited</t>
  </si>
  <si>
    <t>JMMB Bank (T&amp;T) Limited</t>
  </si>
  <si>
    <t>Scotiabank Trinidad and Tobago Limited</t>
  </si>
  <si>
    <t>Capital Markets Elite Group Limited</t>
  </si>
  <si>
    <t>Broker-Dealer as Agent, Broker-Dealer as Principal, and Underwriter</t>
  </si>
  <si>
    <t>Broker-Dealer as Agent</t>
  </si>
  <si>
    <t>Dealer, Investment Adviser, Underwriter</t>
  </si>
  <si>
    <t>Broker-Dealer as Agent and Broker-Dealer as Principal</t>
  </si>
  <si>
    <t>Broker-Dealer as Agent, Broker-Dealer as Principal</t>
  </si>
  <si>
    <t>First Citizens Tax Advantage Plus</t>
  </si>
  <si>
    <r>
      <t>Type of transaction</t>
    </r>
    <r>
      <rPr>
        <sz val="12"/>
        <color rgb="FF000000"/>
        <rFont val="Times New Roman"/>
        <family val="1"/>
      </rPr>
      <t>: (purchase/sale/maturity)</t>
    </r>
  </si>
  <si>
    <r>
      <t>Type of transaction</t>
    </r>
    <r>
      <rPr>
        <sz val="11"/>
        <color rgb="FF000000"/>
        <rFont val="Calibri"/>
        <family val="2"/>
      </rPr>
      <t>: (purchase/sale/matured)</t>
    </r>
  </si>
  <si>
    <t>Matured</t>
  </si>
  <si>
    <t>TT Government Related Agencies</t>
  </si>
  <si>
    <t>Unit Trust Corp. (UTC) Corporate Fund</t>
  </si>
  <si>
    <t>Sagicor US Global Balance Fund</t>
  </si>
  <si>
    <t>Unappropriated earnings/loss in current period</t>
  </si>
  <si>
    <t>Retained earnings in previous periods</t>
  </si>
  <si>
    <t>Net Assets</t>
  </si>
  <si>
    <t>Balance Sheet/Securities Portfolio</t>
  </si>
  <si>
    <t>Balance Sheet/Repo Activity Summary</t>
  </si>
  <si>
    <t>Mortgage Participation Fund</t>
  </si>
  <si>
    <t>Please Select from Drop Down Menu</t>
  </si>
  <si>
    <t>Bourse Brazil Latin Fund</t>
  </si>
  <si>
    <t>Bourse SavInvest Capital Growth Fund</t>
  </si>
  <si>
    <t>Bourse SavInvest Structured Investment Fund</t>
  </si>
  <si>
    <t>GAM Asia-Pacific Rim Equity Fund</t>
  </si>
  <si>
    <t>GAM BRIC Equity Fund</t>
  </si>
  <si>
    <t>GAM Emerging Markets Bond Fund</t>
  </si>
  <si>
    <t>GAM European Equity Fund</t>
  </si>
  <si>
    <t>GAM Global Bond Fund</t>
  </si>
  <si>
    <t>GAM Global Fund Solution: Aggressive Fund</t>
  </si>
  <si>
    <t>GAM New Economy Equity Fund</t>
  </si>
  <si>
    <t>GAM North American Equity Fund</t>
  </si>
  <si>
    <t>GAM Pan Caribbean Balanced Fund</t>
  </si>
  <si>
    <t>GAM TTD Monthly Income Fund</t>
  </si>
  <si>
    <t>GAM USD Monthly Income Fund</t>
  </si>
  <si>
    <t>JMMB USD Income Fund</t>
  </si>
  <si>
    <t>Unit Trust Corp. (UTC) Growth and Income Fund</t>
  </si>
  <si>
    <t>List of CIS Managers</t>
  </si>
  <si>
    <t>NAV Type</t>
  </si>
  <si>
    <t>Not Aplicable</t>
  </si>
  <si>
    <t>TTD</t>
  </si>
  <si>
    <t>Currency List</t>
  </si>
  <si>
    <t>USD</t>
  </si>
  <si>
    <t>GBP</t>
  </si>
  <si>
    <t>EUR</t>
  </si>
  <si>
    <t>XCD</t>
  </si>
  <si>
    <t>BBD</t>
  </si>
  <si>
    <t>JMD</t>
  </si>
  <si>
    <t>OTHER</t>
  </si>
  <si>
    <t>Details</t>
  </si>
  <si>
    <t>Only Applicable to CISs</t>
  </si>
  <si>
    <t>CIS Portfolio/CIS Investors</t>
  </si>
  <si>
    <t>Name of CIS Trustee, where applicable</t>
  </si>
  <si>
    <t>Published offer price per unit (Converted to TT$)</t>
  </si>
  <si>
    <t xml:space="preserve">Fixed Income </t>
  </si>
  <si>
    <t>Balanced</t>
  </si>
  <si>
    <t>Alternative</t>
  </si>
  <si>
    <t>Category of CIS</t>
  </si>
  <si>
    <t>Note 1</t>
  </si>
  <si>
    <t>Note 2</t>
  </si>
  <si>
    <t>Note 3</t>
  </si>
  <si>
    <t>Note 4</t>
  </si>
  <si>
    <t>Note 5</t>
  </si>
  <si>
    <t>Note 6</t>
  </si>
  <si>
    <t>Note 7</t>
  </si>
  <si>
    <t>Note 8</t>
  </si>
  <si>
    <t>Note 9</t>
  </si>
  <si>
    <t>Management and Trustee Fees</t>
  </si>
  <si>
    <t xml:space="preserve">Overall weighted Ave Repo Rate </t>
  </si>
  <si>
    <t>Distribution type</t>
  </si>
  <si>
    <t>Limited Offering</t>
  </si>
  <si>
    <t>Prospectus Exempt Offering</t>
  </si>
  <si>
    <t>Distribution Type</t>
  </si>
  <si>
    <t>Amount (converted to TT)</t>
  </si>
  <si>
    <t>Repos partially encashed (At Maturity)</t>
  </si>
  <si>
    <t>Repos rolled over (Including new funds)</t>
  </si>
  <si>
    <t>Narine, Ian Saleem</t>
  </si>
  <si>
    <t>Aspire Fund Management Company Limited</t>
  </si>
  <si>
    <t xml:space="preserve">Waterloo Capital Advisors Limited </t>
  </si>
  <si>
    <t>Unit Trust Corp. (UTC)Global Investor Select ETF Fund SP -Moderate</t>
  </si>
  <si>
    <t>Unit Trust Corp. (UTC) Global Investor Select ETF Fund SP -Conservative</t>
  </si>
  <si>
    <t>Unit Trust Corp. (UTC) Global Investor Select ETF Fund SP -Aggressive</t>
  </si>
  <si>
    <t xml:space="preserve">First Citizens Depository Services Limited </t>
  </si>
  <si>
    <t>First Citizens Depository Services Limited</t>
  </si>
  <si>
    <t>Broker -Dealer as Agent, Broker-Dealer as Prinicipal, and Underwriter</t>
  </si>
  <si>
    <t>Admiral Limited</t>
  </si>
  <si>
    <t>First Citizens Portfolio and Investment Management Services Limited</t>
  </si>
  <si>
    <t>Bourse Individual Retirement Fund</t>
  </si>
  <si>
    <t>Bourse Group Retirement Fund</t>
  </si>
  <si>
    <t>SEAF Caribbean Management LLC</t>
  </si>
  <si>
    <t>Williams, Aldon Philip</t>
  </si>
  <si>
    <t>Eppley Fund Managers Limited</t>
  </si>
  <si>
    <t>Eppley Caribbean Property Fund Limited SCC - Development Fund</t>
  </si>
  <si>
    <t>Eppley Caribbean Property Fund Limited SCC - Value Fund</t>
  </si>
  <si>
    <t>Sagicor Funds Incorporated</t>
  </si>
  <si>
    <t>Sagicor Global Balanced Fund</t>
  </si>
  <si>
    <t xml:space="preserve">Sagicor Asset Management Incorporated </t>
  </si>
  <si>
    <t>Scotia Global Equity Fund - Class A</t>
  </si>
  <si>
    <t>Scotia Money Market Fund - Class A</t>
  </si>
  <si>
    <t>Scotia US Dollar Bond Fund - Class A</t>
  </si>
  <si>
    <t>Scotia US Equity Fund - Class A</t>
  </si>
  <si>
    <t>Scotia Canadian Equity Fund - Class A</t>
  </si>
  <si>
    <t>Samaan Tree Fund</t>
  </si>
  <si>
    <t xml:space="preserve">Eppley Caribbean Property Fund Limited SCC </t>
  </si>
  <si>
    <t>Reporting Issuer</t>
  </si>
  <si>
    <t>Sagicor Investments Trinidad and Tobago Limited</t>
  </si>
  <si>
    <t>Scotiabank &amp; Trust (Cayman) Ltd.</t>
  </si>
  <si>
    <t>Scotia Asset Management (St Lucia) Inc.</t>
  </si>
  <si>
    <t>Republic Trustee Services Limited</t>
  </si>
  <si>
    <t>Capital Markets Elite Group (Trinidad and Tobago) Limited</t>
  </si>
  <si>
    <t>Republic Wealth Management Limited (Formerly RSL)</t>
  </si>
  <si>
    <t>RBC Royal Bank (Trinidad and Tobago)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</si>
</sst>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[$-409]d\-mmm\-yy;@"/>
    <numFmt numFmtId="167" formatCode="[$-409]mmmm\ d\,\ yyyy;@"/>
    <numFmt numFmtId="168" formatCode="[$-2C09]dddd\,\ dd\ mmmm\ yyyy;@"/>
    <numFmt numFmtId="169" formatCode="0.0000"/>
    <numFmt numFmtId="170" formatCode="0.00000%"/>
  </numFmts>
  <fonts count="5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36"/>
      <color rgb="FFFF0000"/>
      <name val="Calibri"/>
      <family val="2"/>
    </font>
    <font>
      <b/>
      <sz val="14"/>
      <color theme="1"/>
      <name val="Times New Roman"/>
      <family val="1"/>
    </font>
    <font>
      <b/>
      <sz val="48"/>
      <color rgb="FFFF0000"/>
      <name val="Calibri"/>
      <family val="2"/>
    </font>
    <font>
      <b/>
      <sz val="4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1"/>
      <color rgb="FFFF0000"/>
      <name val="Calibri"/>
      <family val="2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rgb="FFD8D8D8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164" fontId="2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471">
    <xf numFmtId="0" fontId="0" fillId="0" borderId="0" xfId="0" applyFont="1" applyAlignment="1"/>
    <xf numFmtId="0" fontId="0" fillId="2" borderId="0" xfId="0" applyFont="1" applyFill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0" fillId="2" borderId="0" xfId="0" applyFont="1" applyFill="1" applyBorder="1" applyProtection="1"/>
    <xf numFmtId="165" fontId="0" fillId="2" borderId="0" xfId="0" applyNumberFormat="1" applyFont="1" applyFill="1" applyBorder="1" applyProtection="1">
      <protection locked="0"/>
    </xf>
    <xf numFmtId="164" fontId="0" fillId="2" borderId="0" xfId="1" applyFont="1" applyFill="1" applyBorder="1" applyProtection="1"/>
    <xf numFmtId="164" fontId="11" fillId="4" borderId="0" xfId="1" applyFont="1" applyFill="1" applyAlignment="1">
      <alignment vertical="top" wrapText="1"/>
    </xf>
    <xf numFmtId="164" fontId="0" fillId="4" borderId="0" xfId="1" applyFont="1" applyFill="1" applyAlignment="1">
      <alignment vertical="top" wrapText="1"/>
    </xf>
    <xf numFmtId="164" fontId="0" fillId="4" borderId="0" xfId="1" applyFont="1" applyFill="1" applyAlignment="1">
      <alignment vertical="top"/>
    </xf>
    <xf numFmtId="164" fontId="11" fillId="4" borderId="26" xfId="1" applyFont="1" applyFill="1" applyBorder="1" applyAlignment="1">
      <alignment vertical="top" wrapText="1"/>
    </xf>
    <xf numFmtId="164" fontId="11" fillId="4" borderId="28" xfId="1" applyFont="1" applyFill="1" applyBorder="1" applyAlignment="1">
      <alignment vertical="top" wrapText="1"/>
    </xf>
    <xf numFmtId="164" fontId="0" fillId="4" borderId="0" xfId="1" applyFont="1" applyFill="1" applyAlignment="1">
      <alignment vertical="center" wrapText="1"/>
    </xf>
    <xf numFmtId="164" fontId="0" fillId="4" borderId="23" xfId="1" applyFont="1" applyFill="1" applyBorder="1" applyAlignment="1">
      <alignment horizontal="left" vertical="center" wrapText="1"/>
    </xf>
    <xf numFmtId="164" fontId="0" fillId="4" borderId="24" xfId="1" applyFont="1" applyFill="1" applyBorder="1" applyAlignment="1">
      <alignment horizontal="left" vertical="center" wrapText="1"/>
    </xf>
    <xf numFmtId="164" fontId="0" fillId="4" borderId="29" xfId="1" applyFont="1" applyFill="1" applyBorder="1" applyAlignment="1">
      <alignment horizontal="left" vertical="center" wrapText="1"/>
    </xf>
    <xf numFmtId="164" fontId="0" fillId="4" borderId="35" xfId="1" applyFont="1" applyFill="1" applyBorder="1" applyAlignment="1">
      <alignment horizontal="left" vertical="center" wrapText="1"/>
    </xf>
    <xf numFmtId="164" fontId="0" fillId="4" borderId="0" xfId="1" applyFont="1" applyFill="1" applyAlignment="1">
      <alignment horizontal="left" vertical="center" wrapText="1"/>
    </xf>
    <xf numFmtId="164" fontId="0" fillId="4" borderId="0" xfId="1" applyFont="1" applyFill="1" applyBorder="1" applyAlignment="1">
      <alignment horizontal="left" vertical="center" wrapText="1"/>
    </xf>
    <xf numFmtId="164" fontId="20" fillId="4" borderId="23" xfId="1" applyFont="1" applyFill="1" applyBorder="1" applyAlignment="1" applyProtection="1">
      <alignment vertical="center" wrapText="1"/>
      <protection locked="0"/>
    </xf>
    <xf numFmtId="164" fontId="31" fillId="4" borderId="23" xfId="1" applyFont="1" applyFill="1" applyBorder="1" applyAlignment="1" applyProtection="1">
      <alignment vertical="center" wrapText="1"/>
      <protection locked="0"/>
    </xf>
    <xf numFmtId="164" fontId="0" fillId="4" borderId="23" xfId="1" applyFont="1" applyFill="1" applyBorder="1" applyAlignment="1">
      <alignment vertical="center" wrapText="1"/>
    </xf>
    <xf numFmtId="164" fontId="0" fillId="4" borderId="29" xfId="1" applyFont="1" applyFill="1" applyBorder="1" applyAlignment="1">
      <alignment vertical="center" wrapText="1"/>
    </xf>
    <xf numFmtId="164" fontId="20" fillId="4" borderId="23" xfId="1" applyFont="1" applyFill="1" applyBorder="1" applyAlignment="1">
      <alignment horizontal="left" vertical="center" wrapText="1"/>
    </xf>
    <xf numFmtId="164" fontId="0" fillId="0" borderId="0" xfId="1" applyFont="1" applyFill="1" applyBorder="1" applyProtection="1"/>
    <xf numFmtId="164" fontId="0" fillId="0" borderId="0" xfId="1" applyFont="1" applyFill="1" applyBorder="1" applyAlignment="1" applyProtection="1">
      <alignment horizontal="right"/>
    </xf>
    <xf numFmtId="164" fontId="11" fillId="0" borderId="3" xfId="1" applyFont="1" applyFill="1" applyBorder="1" applyAlignment="1" applyProtection="1">
      <alignment horizontal="right"/>
    </xf>
    <xf numFmtId="164" fontId="13" fillId="10" borderId="0" xfId="1" applyFont="1" applyFill="1" applyBorder="1" applyAlignment="1" applyProtection="1">
      <alignment horizontal="right"/>
    </xf>
    <xf numFmtId="164" fontId="0" fillId="10" borderId="0" xfId="1" applyFont="1" applyFill="1" applyBorder="1" applyProtection="1"/>
    <xf numFmtId="164" fontId="13" fillId="12" borderId="0" xfId="1" applyFont="1" applyFill="1" applyBorder="1" applyAlignment="1" applyProtection="1">
      <alignment horizontal="right"/>
    </xf>
    <xf numFmtId="164" fontId="20" fillId="4" borderId="0" xfId="1" applyFont="1" applyFill="1" applyAlignment="1">
      <alignment vertical="top"/>
    </xf>
    <xf numFmtId="164" fontId="0" fillId="4" borderId="0" xfId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Protection="1"/>
    <xf numFmtId="0" fontId="12" fillId="0" borderId="0" xfId="0" applyFont="1" applyAlignment="1" applyProtection="1">
      <alignment horizontal="right"/>
    </xf>
    <xf numFmtId="0" fontId="0" fillId="0" borderId="0" xfId="0" applyFont="1" applyProtection="1"/>
    <xf numFmtId="0" fontId="0" fillId="0" borderId="0" xfId="0" applyFont="1" applyAlignment="1" applyProtection="1"/>
    <xf numFmtId="0" fontId="19" fillId="4" borderId="0" xfId="0" applyFont="1" applyFill="1" applyProtection="1"/>
    <xf numFmtId="0" fontId="10" fillId="8" borderId="8" xfId="2" applyFont="1" applyFill="1" applyBorder="1" applyAlignment="1" applyProtection="1">
      <alignment horizontal="right"/>
    </xf>
    <xf numFmtId="0" fontId="13" fillId="2" borderId="0" xfId="0" applyFont="1" applyFill="1" applyBorder="1" applyAlignment="1" applyProtection="1">
      <alignment horizontal="right"/>
    </xf>
    <xf numFmtId="164" fontId="14" fillId="2" borderId="0" xfId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horizontal="right"/>
    </xf>
    <xf numFmtId="0" fontId="20" fillId="10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/>
    </xf>
    <xf numFmtId="164" fontId="11" fillId="3" borderId="4" xfId="1" applyFont="1" applyFill="1" applyBorder="1" applyAlignment="1" applyProtection="1">
      <alignment horizontal="right"/>
    </xf>
    <xf numFmtId="0" fontId="20" fillId="3" borderId="21" xfId="0" applyFont="1" applyFill="1" applyBorder="1" applyAlignment="1" applyProtection="1">
      <alignment horizontal="center" vertical="center"/>
    </xf>
    <xf numFmtId="0" fontId="20" fillId="3" borderId="33" xfId="0" applyFont="1" applyFill="1" applyBorder="1" applyAlignment="1" applyProtection="1">
      <alignment horizontal="center" vertical="center"/>
    </xf>
    <xf numFmtId="0" fontId="20" fillId="3" borderId="32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/>
    </xf>
    <xf numFmtId="164" fontId="0" fillId="2" borderId="0" xfId="1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right"/>
    </xf>
    <xf numFmtId="0" fontId="31" fillId="2" borderId="0" xfId="0" applyFont="1" applyFill="1" applyBorder="1" applyProtection="1"/>
    <xf numFmtId="164" fontId="13" fillId="0" borderId="0" xfId="1" applyFont="1" applyFill="1" applyBorder="1" applyAlignment="1" applyProtection="1">
      <alignment horizontal="right"/>
    </xf>
    <xf numFmtId="164" fontId="0" fillId="0" borderId="3" xfId="1" applyFont="1" applyFill="1" applyBorder="1" applyAlignment="1" applyProtection="1">
      <alignment horizontal="right"/>
    </xf>
    <xf numFmtId="0" fontId="17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/>
    </xf>
    <xf numFmtId="164" fontId="0" fillId="0" borderId="0" xfId="1" applyFont="1" applyFill="1" applyProtection="1"/>
    <xf numFmtId="0" fontId="0" fillId="0" borderId="0" xfId="0" applyFont="1" applyFill="1" applyProtection="1"/>
    <xf numFmtId="164" fontId="0" fillId="0" borderId="0" xfId="1" applyFont="1" applyProtection="1"/>
    <xf numFmtId="164" fontId="0" fillId="0" borderId="0" xfId="1" applyFont="1" applyAlignment="1" applyProtection="1"/>
    <xf numFmtId="164" fontId="13" fillId="2" borderId="0" xfId="1" applyFont="1" applyFill="1" applyBorder="1" applyAlignment="1" applyProtection="1">
      <alignment horizontal="right"/>
    </xf>
    <xf numFmtId="0" fontId="14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/>
    <xf numFmtId="0" fontId="10" fillId="4" borderId="0" xfId="2" applyFont="1" applyFill="1" applyBorder="1" applyAlignment="1" applyProtection="1">
      <alignment horizontal="right"/>
    </xf>
    <xf numFmtId="0" fontId="14" fillId="2" borderId="10" xfId="0" applyFont="1" applyFill="1" applyBorder="1" applyAlignment="1" applyProtection="1">
      <alignment horizontal="center" vertical="center" wrapText="1"/>
    </xf>
    <xf numFmtId="0" fontId="11" fillId="10" borderId="0" xfId="0" applyFont="1" applyFill="1" applyBorder="1" applyAlignment="1" applyProtection="1">
      <alignment vertical="center" wrapText="1"/>
    </xf>
    <xf numFmtId="0" fontId="0" fillId="3" borderId="21" xfId="0" applyFont="1" applyFill="1" applyBorder="1" applyAlignment="1" applyProtection="1">
      <alignment horizontal="center"/>
    </xf>
    <xf numFmtId="0" fontId="0" fillId="3" borderId="33" xfId="0" applyFont="1" applyFill="1" applyBorder="1" applyAlignment="1" applyProtection="1">
      <alignment horizontal="center"/>
    </xf>
    <xf numFmtId="0" fontId="0" fillId="3" borderId="32" xfId="0" applyFont="1" applyFill="1" applyBorder="1" applyAlignment="1" applyProtection="1">
      <alignment horizontal="center"/>
    </xf>
    <xf numFmtId="0" fontId="0" fillId="10" borderId="0" xfId="0" applyFont="1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0" fillId="10" borderId="0" xfId="0" applyFont="1" applyFill="1" applyProtection="1"/>
    <xf numFmtId="164" fontId="13" fillId="6" borderId="0" xfId="1" applyFont="1" applyFill="1" applyBorder="1" applyAlignment="1" applyProtection="1">
      <alignment horizontal="right"/>
    </xf>
    <xf numFmtId="0" fontId="16" fillId="0" borderId="0" xfId="0" applyFont="1" applyProtection="1"/>
    <xf numFmtId="0" fontId="11" fillId="10" borderId="0" xfId="0" applyFont="1" applyFill="1" applyBorder="1" applyAlignment="1" applyProtection="1">
      <alignment vertical="center"/>
    </xf>
    <xf numFmtId="0" fontId="13" fillId="2" borderId="31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164" fontId="11" fillId="2" borderId="0" xfId="1" applyFont="1" applyFill="1" applyBorder="1" applyProtection="1"/>
    <xf numFmtId="164" fontId="11" fillId="2" borderId="0" xfId="1" applyFont="1" applyFill="1" applyBorder="1" applyAlignment="1" applyProtection="1"/>
    <xf numFmtId="164" fontId="19" fillId="4" borderId="0" xfId="1" applyFont="1" applyFill="1" applyProtection="1"/>
    <xf numFmtId="164" fontId="0" fillId="6" borderId="0" xfId="1" applyFont="1" applyFill="1" applyBorder="1" applyProtection="1"/>
    <xf numFmtId="165" fontId="0" fillId="2" borderId="0" xfId="0" applyNumberFormat="1" applyFont="1" applyFill="1" applyBorder="1" applyProtection="1"/>
    <xf numFmtId="0" fontId="11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32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vertical="center" wrapText="1"/>
    </xf>
    <xf numFmtId="164" fontId="11" fillId="2" borderId="0" xfId="1" applyFont="1" applyFill="1" applyBorder="1" applyAlignment="1" applyProtection="1">
      <alignment wrapText="1"/>
    </xf>
    <xf numFmtId="0" fontId="19" fillId="4" borderId="0" xfId="2" applyFont="1" applyFill="1" applyProtection="1"/>
    <xf numFmtId="0" fontId="10" fillId="4" borderId="0" xfId="2" applyFont="1" applyFill="1" applyProtection="1"/>
    <xf numFmtId="0" fontId="10" fillId="4" borderId="0" xfId="2" applyFont="1" applyFill="1" applyAlignment="1" applyProtection="1">
      <alignment horizontal="right"/>
    </xf>
    <xf numFmtId="0" fontId="19" fillId="4" borderId="0" xfId="2" applyFont="1" applyFill="1" applyAlignment="1" applyProtection="1">
      <alignment horizontal="right"/>
    </xf>
    <xf numFmtId="0" fontId="21" fillId="4" borderId="0" xfId="2" applyFont="1" applyFill="1" applyBorder="1" applyAlignment="1" applyProtection="1"/>
    <xf numFmtId="0" fontId="22" fillId="4" borderId="0" xfId="2" applyFont="1" applyFill="1" applyProtection="1"/>
    <xf numFmtId="0" fontId="19" fillId="4" borderId="0" xfId="2" applyFont="1" applyFill="1" applyAlignment="1" applyProtection="1">
      <alignment vertical="center" wrapText="1"/>
    </xf>
    <xf numFmtId="0" fontId="19" fillId="7" borderId="21" xfId="2" applyFont="1" applyFill="1" applyBorder="1" applyAlignment="1" applyProtection="1">
      <alignment horizontal="center" vertical="center" wrapText="1"/>
    </xf>
    <xf numFmtId="0" fontId="10" fillId="4" borderId="0" xfId="2" applyFont="1" applyFill="1" applyAlignment="1" applyProtection="1">
      <alignment vertical="center" wrapText="1"/>
    </xf>
    <xf numFmtId="0" fontId="23" fillId="4" borderId="0" xfId="2" applyFont="1" applyFill="1" applyProtection="1"/>
    <xf numFmtId="0" fontId="10" fillId="4" borderId="15" xfId="2" applyFont="1" applyFill="1" applyBorder="1" applyProtection="1"/>
    <xf numFmtId="0" fontId="10" fillId="4" borderId="0" xfId="2" applyFont="1" applyFill="1" applyBorder="1" applyProtection="1"/>
    <xf numFmtId="0" fontId="10" fillId="4" borderId="0" xfId="2" applyFont="1" applyFill="1" applyBorder="1" applyAlignment="1" applyProtection="1"/>
    <xf numFmtId="164" fontId="19" fillId="7" borderId="21" xfId="3" applyFont="1" applyFill="1" applyBorder="1" applyAlignment="1" applyProtection="1">
      <alignment horizontal="center" vertical="center" wrapText="1"/>
    </xf>
    <xf numFmtId="0" fontId="10" fillId="4" borderId="0" xfId="2" applyFont="1" applyFill="1" applyAlignment="1" applyProtection="1">
      <alignment horizontal="center" vertical="center" wrapText="1"/>
    </xf>
    <xf numFmtId="0" fontId="24" fillId="4" borderId="0" xfId="2" applyFont="1" applyFill="1" applyAlignment="1" applyProtection="1">
      <alignment horizontal="center" vertical="center" wrapText="1"/>
    </xf>
    <xf numFmtId="164" fontId="19" fillId="8" borderId="22" xfId="3" applyFont="1" applyFill="1" applyBorder="1" applyProtection="1"/>
    <xf numFmtId="0" fontId="22" fillId="2" borderId="0" xfId="2" applyFont="1" applyFill="1" applyBorder="1" applyProtection="1"/>
    <xf numFmtId="0" fontId="21" fillId="8" borderId="8" xfId="2" applyFont="1" applyFill="1" applyBorder="1" applyAlignment="1" applyProtection="1">
      <alignment horizontal="right"/>
    </xf>
    <xf numFmtId="166" fontId="10" fillId="4" borderId="0" xfId="2" applyNumberFormat="1" applyFont="1" applyFill="1" applyBorder="1" applyAlignment="1" applyProtection="1">
      <alignment horizontal="right"/>
    </xf>
    <xf numFmtId="164" fontId="19" fillId="4" borderId="0" xfId="3" applyFont="1" applyFill="1" applyProtection="1"/>
    <xf numFmtId="164" fontId="0" fillId="4" borderId="0" xfId="3" applyFont="1" applyFill="1" applyProtection="1"/>
    <xf numFmtId="0" fontId="10" fillId="4" borderId="0" xfId="2" applyFont="1" applyFill="1" applyAlignment="1" applyProtection="1">
      <alignment wrapText="1"/>
    </xf>
    <xf numFmtId="0" fontId="10" fillId="4" borderId="12" xfId="2" applyFont="1" applyFill="1" applyBorder="1" applyAlignment="1" applyProtection="1">
      <alignment horizontal="right"/>
    </xf>
    <xf numFmtId="0" fontId="21" fillId="4" borderId="0" xfId="2" applyFont="1" applyFill="1" applyProtection="1"/>
    <xf numFmtId="164" fontId="19" fillId="7" borderId="17" xfId="3" applyFont="1" applyFill="1" applyBorder="1" applyAlignment="1" applyProtection="1">
      <alignment horizontal="center" vertical="center" wrapText="1"/>
    </xf>
    <xf numFmtId="164" fontId="26" fillId="7" borderId="21" xfId="3" applyFont="1" applyFill="1" applyBorder="1" applyAlignment="1" applyProtection="1">
      <alignment horizontal="center" vertical="center" wrapText="1"/>
    </xf>
    <xf numFmtId="0" fontId="10" fillId="5" borderId="0" xfId="2" applyFont="1" applyFill="1" applyBorder="1" applyAlignment="1" applyProtection="1">
      <alignment horizontal="right"/>
    </xf>
    <xf numFmtId="164" fontId="19" fillId="4" borderId="0" xfId="3" applyFont="1" applyFill="1" applyBorder="1" applyProtection="1"/>
    <xf numFmtId="0" fontId="28" fillId="4" borderId="0" xfId="2" applyFont="1" applyFill="1" applyBorder="1" applyProtection="1"/>
    <xf numFmtId="0" fontId="28" fillId="4" borderId="0" xfId="2" applyFont="1" applyFill="1" applyProtection="1"/>
    <xf numFmtId="164" fontId="41" fillId="0" borderId="10" xfId="3" applyFont="1" applyFill="1" applyBorder="1" applyAlignment="1" applyProtection="1">
      <alignment horizontal="center" vertical="center" wrapText="1"/>
    </xf>
    <xf numFmtId="164" fontId="45" fillId="0" borderId="8" xfId="3" applyFont="1" applyFill="1" applyBorder="1" applyAlignment="1" applyProtection="1">
      <alignment horizontal="center" vertical="center" wrapText="1"/>
    </xf>
    <xf numFmtId="164" fontId="41" fillId="0" borderId="8" xfId="3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>
      <alignment horizontal="left" indent="2"/>
    </xf>
    <xf numFmtId="0" fontId="0" fillId="2" borderId="0" xfId="0" applyFont="1" applyFill="1" applyBorder="1" applyAlignment="1" applyProtection="1">
      <alignment horizontal="left" indent="1"/>
    </xf>
    <xf numFmtId="0" fontId="20" fillId="2" borderId="0" xfId="0" applyFont="1" applyFill="1" applyBorder="1" applyAlignment="1" applyProtection="1">
      <alignment horizontal="left" indent="1"/>
    </xf>
    <xf numFmtId="0" fontId="31" fillId="2" borderId="0" xfId="0" applyFont="1" applyFill="1" applyBorder="1" applyAlignment="1" applyProtection="1">
      <alignment horizontal="left" indent="1"/>
    </xf>
    <xf numFmtId="0" fontId="10" fillId="4" borderId="0" xfId="0" applyFont="1" applyFill="1" applyAlignment="1" applyProtection="1">
      <alignment horizontal="left" indent="1"/>
    </xf>
    <xf numFmtId="0" fontId="9" fillId="4" borderId="0" xfId="0" applyFont="1" applyFill="1" applyAlignment="1" applyProtection="1">
      <alignment horizontal="left" indent="1"/>
    </xf>
    <xf numFmtId="0" fontId="36" fillId="0" borderId="0" xfId="0" applyFont="1" applyFill="1" applyAlignment="1" applyProtection="1">
      <alignment horizontal="left" wrapText="1"/>
    </xf>
    <xf numFmtId="0" fontId="34" fillId="0" borderId="0" xfId="0" applyFont="1" applyAlignment="1" applyProtection="1">
      <alignment horizontal="left"/>
    </xf>
    <xf numFmtId="0" fontId="34" fillId="0" borderId="0" xfId="0" applyFont="1" applyAlignment="1" applyProtection="1"/>
    <xf numFmtId="0" fontId="34" fillId="0" borderId="0" xfId="0" applyFont="1" applyFill="1" applyAlignment="1" applyProtection="1">
      <alignment horizontal="left"/>
    </xf>
    <xf numFmtId="0" fontId="34" fillId="0" borderId="0" xfId="0" applyFont="1" applyFill="1" applyAlignment="1" applyProtection="1"/>
    <xf numFmtId="0" fontId="33" fillId="0" borderId="8" xfId="2" applyFont="1" applyFill="1" applyBorder="1" applyAlignment="1" applyProtection="1">
      <alignment horizontal="left"/>
    </xf>
    <xf numFmtId="0" fontId="35" fillId="0" borderId="8" xfId="0" applyFont="1" applyBorder="1" applyAlignment="1" applyProtection="1">
      <alignment horizontal="left"/>
    </xf>
    <xf numFmtId="0" fontId="34" fillId="0" borderId="8" xfId="0" applyFont="1" applyBorder="1" applyAlignment="1" applyProtection="1">
      <alignment horizontal="left"/>
    </xf>
    <xf numFmtId="0" fontId="32" fillId="0" borderId="8" xfId="0" applyFont="1" applyBorder="1" applyAlignment="1" applyProtection="1">
      <alignment horizontal="left" vertical="center"/>
    </xf>
    <xf numFmtId="167" fontId="34" fillId="0" borderId="8" xfId="0" applyNumberFormat="1" applyFont="1" applyBorder="1" applyAlignment="1" applyProtection="1">
      <alignment horizontal="left"/>
    </xf>
    <xf numFmtId="0" fontId="32" fillId="0" borderId="8" xfId="0" applyFont="1" applyFill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/>
    </xf>
    <xf numFmtId="0" fontId="38" fillId="0" borderId="8" xfId="0" applyFont="1" applyBorder="1" applyAlignment="1" applyProtection="1">
      <alignment horizontal="left"/>
    </xf>
    <xf numFmtId="164" fontId="37" fillId="0" borderId="8" xfId="1" applyFont="1" applyFill="1" applyBorder="1" applyAlignment="1" applyProtection="1">
      <alignment horizontal="left"/>
    </xf>
    <xf numFmtId="0" fontId="40" fillId="0" borderId="8" xfId="2" applyFont="1" applyFill="1" applyBorder="1" applyAlignment="1" applyProtection="1">
      <alignment horizontal="left" vertical="center" wrapText="1"/>
    </xf>
    <xf numFmtId="0" fontId="34" fillId="0" borderId="34" xfId="0" applyFont="1" applyBorder="1" applyAlignment="1" applyProtection="1">
      <alignment horizontal="left"/>
    </xf>
    <xf numFmtId="0" fontId="39" fillId="0" borderId="8" xfId="2" applyFont="1" applyFill="1" applyBorder="1" applyAlignment="1" applyProtection="1">
      <alignment horizontal="left" vertical="center" wrapText="1"/>
    </xf>
    <xf numFmtId="0" fontId="34" fillId="0" borderId="8" xfId="2" applyFont="1" applyFill="1" applyBorder="1" applyAlignment="1" applyProtection="1">
      <alignment horizontal="left" vertical="center" wrapText="1"/>
    </xf>
    <xf numFmtId="0" fontId="41" fillId="0" borderId="8" xfId="2" applyFont="1" applyFill="1" applyBorder="1" applyAlignment="1" applyProtection="1">
      <alignment horizontal="left" vertical="center" wrapText="1"/>
    </xf>
    <xf numFmtId="0" fontId="42" fillId="0" borderId="8" xfId="2" applyFont="1" applyFill="1" applyBorder="1" applyAlignment="1" applyProtection="1">
      <alignment horizontal="center" vertical="center" wrapText="1"/>
    </xf>
    <xf numFmtId="0" fontId="43" fillId="0" borderId="8" xfId="2" applyFont="1" applyFill="1" applyBorder="1" applyAlignment="1" applyProtection="1">
      <alignment wrapText="1"/>
    </xf>
    <xf numFmtId="0" fontId="34" fillId="0" borderId="0" xfId="0" applyFont="1" applyFill="1" applyAlignment="1" applyProtection="1">
      <alignment horizontal="left" wrapText="1"/>
    </xf>
    <xf numFmtId="0" fontId="11" fillId="3" borderId="4" xfId="0" applyFont="1" applyFill="1" applyBorder="1" applyAlignment="1" applyProtection="1">
      <alignment horizontal="center" vertical="center" wrapText="1"/>
    </xf>
    <xf numFmtId="168" fontId="10" fillId="8" borderId="8" xfId="2" applyNumberFormat="1" applyFont="1" applyFill="1" applyBorder="1" applyAlignment="1" applyProtection="1">
      <alignment horizontal="right"/>
    </xf>
    <xf numFmtId="164" fontId="10" fillId="8" borderId="8" xfId="1" applyFont="1" applyFill="1" applyBorder="1" applyAlignment="1" applyProtection="1">
      <alignment horizontal="right"/>
    </xf>
    <xf numFmtId="168" fontId="21" fillId="8" borderId="8" xfId="2" applyNumberFormat="1" applyFont="1" applyFill="1" applyBorder="1" applyAlignment="1" applyProtection="1">
      <alignment horizontal="right"/>
    </xf>
    <xf numFmtId="168" fontId="0" fillId="2" borderId="0" xfId="0" applyNumberFormat="1" applyFont="1" applyFill="1" applyBorder="1" applyProtection="1"/>
    <xf numFmtId="168" fontId="0" fillId="2" borderId="0" xfId="1" applyNumberFormat="1" applyFont="1" applyFill="1" applyBorder="1" applyProtection="1"/>
    <xf numFmtId="168" fontId="0" fillId="10" borderId="0" xfId="1" applyNumberFormat="1" applyFont="1" applyFill="1" applyBorder="1" applyProtection="1"/>
    <xf numFmtId="168" fontId="0" fillId="0" borderId="0" xfId="0" applyNumberFormat="1" applyFont="1" applyProtection="1"/>
    <xf numFmtId="168" fontId="0" fillId="0" borderId="0" xfId="0" applyNumberFormat="1" applyFont="1" applyAlignment="1" applyProtection="1"/>
    <xf numFmtId="168" fontId="0" fillId="0" borderId="0" xfId="0" applyNumberFormat="1" applyFont="1" applyProtection="1">
      <protection locked="0"/>
    </xf>
    <xf numFmtId="168" fontId="0" fillId="0" borderId="0" xfId="0" applyNumberFormat="1" applyFont="1" applyAlignment="1" applyProtection="1">
      <protection locked="0"/>
    </xf>
    <xf numFmtId="168" fontId="11" fillId="3" borderId="3" xfId="0" applyNumberFormat="1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33" xfId="0" applyFont="1" applyFill="1" applyBorder="1" applyAlignment="1" applyProtection="1">
      <alignment horizontal="center" vertical="center" wrapText="1"/>
    </xf>
    <xf numFmtId="0" fontId="11" fillId="10" borderId="0" xfId="0" applyFont="1" applyFill="1" applyBorder="1" applyAlignment="1" applyProtection="1">
      <alignment horizontal="center" vertical="center"/>
    </xf>
    <xf numFmtId="14" fontId="18" fillId="6" borderId="0" xfId="0" applyNumberFormat="1" applyFont="1" applyFill="1" applyBorder="1" applyAlignment="1" applyProtection="1">
      <alignment horizontal="center" vertical="center"/>
    </xf>
    <xf numFmtId="168" fontId="0" fillId="2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 wrapText="1"/>
    </xf>
    <xf numFmtId="165" fontId="0" fillId="2" borderId="0" xfId="0" applyNumberFormat="1" applyFont="1" applyFill="1" applyBorder="1" applyAlignment="1" applyProtection="1">
      <alignment horizontal="center" vertical="center"/>
    </xf>
    <xf numFmtId="165" fontId="11" fillId="3" borderId="3" xfId="0" applyNumberFormat="1" applyFont="1" applyFill="1" applyBorder="1" applyAlignment="1" applyProtection="1">
      <alignment horizontal="center" vertical="center" wrapText="1"/>
    </xf>
    <xf numFmtId="0" fontId="29" fillId="4" borderId="0" xfId="2" applyFont="1" applyFill="1" applyProtection="1"/>
    <xf numFmtId="49" fontId="30" fillId="5" borderId="8" xfId="2" applyNumberFormat="1" applyFont="1" applyFill="1" applyBorder="1" applyAlignment="1" applyProtection="1">
      <alignment horizontal="right"/>
    </xf>
    <xf numFmtId="0" fontId="30" fillId="4" borderId="0" xfId="2" applyFont="1" applyFill="1" applyProtection="1"/>
    <xf numFmtId="166" fontId="30" fillId="5" borderId="8" xfId="2" applyNumberFormat="1" applyFont="1" applyFill="1" applyBorder="1" applyAlignment="1" applyProtection="1">
      <alignment horizontal="right"/>
    </xf>
    <xf numFmtId="0" fontId="30" fillId="5" borderId="8" xfId="2" applyFont="1" applyFill="1" applyBorder="1" applyAlignment="1" applyProtection="1">
      <alignment horizontal="right"/>
    </xf>
    <xf numFmtId="164" fontId="30" fillId="5" borderId="8" xfId="1" applyFont="1" applyFill="1" applyBorder="1" applyAlignment="1" applyProtection="1">
      <alignment horizontal="right"/>
    </xf>
    <xf numFmtId="0" fontId="29" fillId="4" borderId="0" xfId="2" applyFont="1" applyFill="1" applyBorder="1" applyProtection="1"/>
    <xf numFmtId="0" fontId="30" fillId="4" borderId="0" xfId="2" applyFont="1" applyFill="1" applyBorder="1" applyProtection="1"/>
    <xf numFmtId="14" fontId="30" fillId="4" borderId="0" xfId="2" applyNumberFormat="1" applyFont="1" applyFill="1" applyBorder="1" applyAlignment="1" applyProtection="1">
      <alignment horizontal="right"/>
    </xf>
    <xf numFmtId="0" fontId="19" fillId="4" borderId="0" xfId="0" applyFont="1" applyFill="1" applyAlignment="1" applyProtection="1">
      <alignment horizontal="left"/>
    </xf>
    <xf numFmtId="0" fontId="30" fillId="4" borderId="0" xfId="2" applyFont="1" applyFill="1" applyAlignment="1" applyProtection="1">
      <alignment horizontal="left"/>
    </xf>
    <xf numFmtId="0" fontId="20" fillId="2" borderId="0" xfId="0" applyFont="1" applyFill="1" applyBorder="1" applyProtection="1"/>
    <xf numFmtId="0" fontId="48" fillId="4" borderId="0" xfId="2" applyFont="1" applyFill="1" applyProtection="1"/>
    <xf numFmtId="164" fontId="11" fillId="3" borderId="4" xfId="1" applyFont="1" applyFill="1" applyBorder="1" applyAlignment="1" applyProtection="1">
      <alignment horizontal="center"/>
    </xf>
    <xf numFmtId="0" fontId="11" fillId="13" borderId="0" xfId="0" applyFont="1" applyFill="1" applyBorder="1" applyAlignment="1" applyProtection="1">
      <alignment horizontal="center" vertical="center" wrapText="1"/>
    </xf>
    <xf numFmtId="168" fontId="10" fillId="4" borderId="0" xfId="2" applyNumberFormat="1" applyFont="1" applyFill="1" applyBorder="1" applyAlignment="1" applyProtection="1">
      <alignment horizontal="right"/>
    </xf>
    <xf numFmtId="0" fontId="11" fillId="13" borderId="31" xfId="0" applyFont="1" applyFill="1" applyBorder="1" applyAlignment="1" applyProtection="1">
      <alignment horizontal="center" vertical="center" wrapText="1"/>
    </xf>
    <xf numFmtId="0" fontId="0" fillId="10" borderId="31" xfId="0" applyFont="1" applyFill="1" applyBorder="1" applyProtection="1"/>
    <xf numFmtId="0" fontId="36" fillId="0" borderId="8" xfId="0" applyFont="1" applyBorder="1" applyAlignment="1" applyProtection="1">
      <alignment horizontal="left"/>
    </xf>
    <xf numFmtId="0" fontId="34" fillId="0" borderId="8" xfId="0" applyFont="1" applyBorder="1" applyAlignment="1" applyProtection="1"/>
    <xf numFmtId="0" fontId="40" fillId="4" borderId="8" xfId="2" applyFont="1" applyFill="1" applyBorder="1" applyAlignment="1" applyProtection="1">
      <alignment horizontal="left" vertical="center" wrapText="1"/>
    </xf>
    <xf numFmtId="0" fontId="32" fillId="4" borderId="8" xfId="2" applyFont="1" applyFill="1" applyBorder="1" applyAlignment="1" applyProtection="1">
      <alignment horizontal="left" vertical="center" wrapText="1"/>
    </xf>
    <xf numFmtId="168" fontId="30" fillId="5" borderId="8" xfId="2" applyNumberFormat="1" applyFont="1" applyFill="1" applyBorder="1" applyAlignment="1" applyProtection="1">
      <alignment horizontal="right"/>
    </xf>
    <xf numFmtId="169" fontId="30" fillId="5" borderId="8" xfId="2" applyNumberFormat="1" applyFont="1" applyFill="1" applyBorder="1" applyAlignment="1" applyProtection="1">
      <alignment horizontal="right"/>
    </xf>
    <xf numFmtId="0" fontId="0" fillId="0" borderId="0" xfId="0" applyNumberFormat="1" applyFont="1" applyAlignment="1" applyProtection="1">
      <alignment horizont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1" applyNumberFormat="1" applyFont="1" applyAlignment="1" applyProtection="1">
      <alignment horizontal="center"/>
    </xf>
    <xf numFmtId="0" fontId="0" fillId="0" borderId="0" xfId="0" applyNumberFormat="1" applyFont="1" applyAlignment="1" applyProtection="1">
      <alignment horizontal="center"/>
      <protection locked="0"/>
    </xf>
    <xf numFmtId="0" fontId="10" fillId="4" borderId="0" xfId="2" applyNumberFormat="1" applyFont="1" applyFill="1" applyAlignment="1" applyProtection="1">
      <alignment horizontal="center"/>
    </xf>
    <xf numFmtId="0" fontId="10" fillId="4" borderId="0" xfId="2" applyNumberFormat="1" applyFont="1" applyFill="1" applyAlignment="1" applyProtection="1">
      <alignment horizontal="center" vertical="center" wrapText="1"/>
    </xf>
    <xf numFmtId="0" fontId="6" fillId="4" borderId="0" xfId="2" applyNumberFormat="1" applyFont="1" applyFill="1" applyAlignment="1" applyProtection="1">
      <alignment horizontal="center"/>
    </xf>
    <xf numFmtId="0" fontId="10" fillId="4" borderId="0" xfId="2" applyFont="1" applyFill="1" applyAlignment="1" applyProtection="1">
      <alignment horizontal="center"/>
    </xf>
    <xf numFmtId="164" fontId="11" fillId="2" borderId="0" xfId="1" applyFont="1" applyFill="1" applyBorder="1" applyAlignment="1" applyProtection="1">
      <alignment horizontal="right" vertical="center" wrapText="1"/>
    </xf>
    <xf numFmtId="0" fontId="11" fillId="0" borderId="0" xfId="0" applyFont="1" applyProtection="1"/>
    <xf numFmtId="0" fontId="10" fillId="4" borderId="0" xfId="2" applyFont="1" applyFill="1" applyAlignment="1" applyProtection="1">
      <alignment horizontal="center" wrapText="1"/>
    </xf>
    <xf numFmtId="0" fontId="25" fillId="2" borderId="0" xfId="2" applyFont="1" applyFill="1" applyBorder="1" applyAlignment="1" applyProtection="1">
      <alignment horizontal="center" vertical="center" wrapText="1"/>
    </xf>
    <xf numFmtId="0" fontId="10" fillId="4" borderId="45" xfId="2" applyFont="1" applyFill="1" applyBorder="1" applyAlignment="1" applyProtection="1">
      <alignment horizontal="right"/>
    </xf>
    <xf numFmtId="168" fontId="10" fillId="4" borderId="45" xfId="2" applyNumberFormat="1" applyFont="1" applyFill="1" applyBorder="1" applyAlignment="1" applyProtection="1">
      <alignment horizontal="right"/>
    </xf>
    <xf numFmtId="0" fontId="10" fillId="4" borderId="0" xfId="2" applyFont="1" applyFill="1" applyAlignment="1" applyProtection="1">
      <alignment horizontal="center" vertical="center"/>
    </xf>
    <xf numFmtId="0" fontId="5" fillId="4" borderId="8" xfId="2" applyFont="1" applyFill="1" applyBorder="1" applyProtection="1"/>
    <xf numFmtId="0" fontId="19" fillId="7" borderId="8" xfId="2" applyFont="1" applyFill="1" applyBorder="1" applyAlignment="1" applyProtection="1">
      <alignment horizontal="center"/>
    </xf>
    <xf numFmtId="0" fontId="30" fillId="5" borderId="8" xfId="2" applyNumberFormat="1" applyFont="1" applyFill="1" applyBorder="1" applyAlignment="1" applyProtection="1">
      <alignment horizontal="right"/>
    </xf>
    <xf numFmtId="164" fontId="11" fillId="2" borderId="0" xfId="1" applyFont="1" applyFill="1" applyBorder="1" applyProtection="1">
      <protection locked="0"/>
    </xf>
    <xf numFmtId="0" fontId="10" fillId="4" borderId="8" xfId="2" applyFont="1" applyFill="1" applyBorder="1" applyAlignment="1" applyProtection="1">
      <alignment horizontal="right" vertical="center" wrapText="1"/>
    </xf>
    <xf numFmtId="164" fontId="26" fillId="8" borderId="21" xfId="3" applyFont="1" applyFill="1" applyBorder="1" applyAlignment="1" applyProtection="1">
      <alignment horizontal="right" vertical="center"/>
    </xf>
    <xf numFmtId="164" fontId="10" fillId="7" borderId="8" xfId="1" applyFont="1" applyFill="1" applyBorder="1" applyAlignment="1" applyProtection="1">
      <alignment horizontal="right" vertical="center"/>
    </xf>
    <xf numFmtId="164" fontId="19" fillId="8" borderId="18" xfId="3" applyFont="1" applyFill="1" applyBorder="1" applyAlignment="1" applyProtection="1">
      <alignment horizontal="right" vertical="center"/>
    </xf>
    <xf numFmtId="0" fontId="10" fillId="4" borderId="8" xfId="2" applyFont="1" applyFill="1" applyBorder="1" applyAlignment="1" applyProtection="1">
      <alignment horizontal="center" vertical="center" wrapText="1"/>
    </xf>
    <xf numFmtId="0" fontId="10" fillId="4" borderId="34" xfId="2" applyFont="1" applyFill="1" applyBorder="1" applyAlignment="1" applyProtection="1">
      <alignment horizontal="center" vertical="center" wrapText="1"/>
    </xf>
    <xf numFmtId="164" fontId="0" fillId="4" borderId="34" xfId="3" applyFont="1" applyFill="1" applyBorder="1" applyAlignment="1" applyProtection="1">
      <alignment horizontal="center" vertical="center" wrapText="1"/>
    </xf>
    <xf numFmtId="0" fontId="19" fillId="4" borderId="0" xfId="2" applyFont="1" applyFill="1" applyAlignment="1" applyProtection="1">
      <alignment wrapText="1"/>
    </xf>
    <xf numFmtId="164" fontId="0" fillId="4" borderId="0" xfId="3" applyFont="1" applyFill="1" applyAlignment="1" applyProtection="1">
      <alignment wrapText="1"/>
    </xf>
    <xf numFmtId="164" fontId="0" fillId="8" borderId="22" xfId="3" applyFont="1" applyFill="1" applyBorder="1" applyAlignment="1" applyProtection="1">
      <alignment horizontal="right" vertical="center" wrapText="1"/>
    </xf>
    <xf numFmtId="164" fontId="0" fillId="4" borderId="22" xfId="3" applyFont="1" applyFill="1" applyBorder="1" applyAlignment="1" applyProtection="1">
      <alignment horizontal="center" vertical="center" wrapText="1"/>
    </xf>
    <xf numFmtId="0" fontId="7" fillId="4" borderId="8" xfId="2" applyFont="1" applyFill="1" applyBorder="1" applyAlignment="1" applyProtection="1">
      <alignment horizontal="center" vertical="center" wrapText="1"/>
    </xf>
    <xf numFmtId="0" fontId="19" fillId="4" borderId="0" xfId="2" applyFont="1" applyFill="1" applyAlignment="1" applyProtection="1">
      <alignment horizontal="right" wrapText="1"/>
    </xf>
    <xf numFmtId="0" fontId="19" fillId="4" borderId="10" xfId="2" applyFont="1" applyFill="1" applyBorder="1" applyAlignment="1" applyProtection="1">
      <alignment wrapText="1"/>
    </xf>
    <xf numFmtId="164" fontId="19" fillId="8" borderId="22" xfId="3" applyFont="1" applyFill="1" applyBorder="1" applyAlignment="1" applyProtection="1">
      <alignment wrapText="1"/>
    </xf>
    <xf numFmtId="0" fontId="10" fillId="4" borderId="0" xfId="2" applyFont="1" applyFill="1" applyAlignment="1" applyProtection="1">
      <alignment horizontal="right" wrapText="1"/>
    </xf>
    <xf numFmtId="164" fontId="19" fillId="4" borderId="10" xfId="3" applyFont="1" applyFill="1" applyBorder="1" applyAlignment="1" applyProtection="1">
      <alignment wrapText="1"/>
    </xf>
    <xf numFmtId="164" fontId="19" fillId="8" borderId="22" xfId="1" applyFont="1" applyFill="1" applyBorder="1" applyAlignment="1" applyProtection="1">
      <alignment wrapText="1"/>
    </xf>
    <xf numFmtId="164" fontId="0" fillId="6" borderId="1" xfId="1" applyFont="1" applyFill="1" applyBorder="1" applyAlignment="1" applyProtection="1">
      <alignment horizontal="right" wrapText="1"/>
    </xf>
    <xf numFmtId="168" fontId="0" fillId="6" borderId="1" xfId="1" applyNumberFormat="1" applyFont="1" applyFill="1" applyBorder="1" applyAlignment="1" applyProtection="1">
      <alignment horizontal="right" wrapText="1"/>
    </xf>
    <xf numFmtId="164" fontId="0" fillId="12" borderId="1" xfId="1" applyFont="1" applyFill="1" applyBorder="1" applyAlignment="1" applyProtection="1">
      <alignment horizontal="right" wrapText="1"/>
    </xf>
    <xf numFmtId="164" fontId="0" fillId="6" borderId="1" xfId="1" applyFont="1" applyFill="1" applyBorder="1" applyAlignment="1" applyProtection="1">
      <alignment wrapText="1"/>
    </xf>
    <xf numFmtId="164" fontId="0" fillId="12" borderId="1" xfId="1" applyFont="1" applyFill="1" applyBorder="1" applyAlignment="1" applyProtection="1">
      <alignment wrapText="1"/>
    </xf>
    <xf numFmtId="164" fontId="0" fillId="10" borderId="0" xfId="1" applyFont="1" applyFill="1" applyBorder="1" applyAlignment="1" applyProtection="1">
      <alignment horizontal="right" wrapText="1"/>
    </xf>
    <xf numFmtId="168" fontId="0" fillId="10" borderId="0" xfId="1" applyNumberFormat="1" applyFont="1" applyFill="1" applyBorder="1" applyAlignment="1" applyProtection="1">
      <alignment horizontal="right" wrapText="1"/>
    </xf>
    <xf numFmtId="164" fontId="0" fillId="12" borderId="5" xfId="1" applyFont="1" applyFill="1" applyBorder="1" applyAlignment="1" applyProtection="1">
      <alignment horizontal="right" wrapText="1"/>
    </xf>
    <xf numFmtId="164" fontId="0" fillId="12" borderId="5" xfId="1" applyFont="1" applyFill="1" applyBorder="1" applyAlignment="1" applyProtection="1">
      <alignment wrapText="1"/>
    </xf>
    <xf numFmtId="164" fontId="0" fillId="2" borderId="0" xfId="1" applyFont="1" applyFill="1" applyBorder="1" applyAlignment="1" applyProtection="1">
      <alignment wrapText="1"/>
    </xf>
    <xf numFmtId="0" fontId="0" fillId="2" borderId="0" xfId="0" applyFont="1" applyFill="1" applyBorder="1" applyAlignment="1" applyProtection="1">
      <alignment wrapText="1"/>
    </xf>
    <xf numFmtId="165" fontId="0" fillId="2" borderId="0" xfId="0" applyNumberFormat="1" applyFont="1" applyFill="1" applyBorder="1" applyAlignment="1" applyProtection="1">
      <alignment wrapText="1"/>
    </xf>
    <xf numFmtId="164" fontId="0" fillId="10" borderId="0" xfId="1" applyFont="1" applyFill="1" applyBorder="1" applyAlignment="1" applyProtection="1">
      <alignment wrapText="1"/>
    </xf>
    <xf numFmtId="0" fontId="0" fillId="0" borderId="0" xfId="0" applyFont="1" applyAlignment="1" applyProtection="1">
      <alignment wrapText="1"/>
    </xf>
    <xf numFmtId="164" fontId="0" fillId="6" borderId="37" xfId="1" applyFont="1" applyFill="1" applyBorder="1" applyAlignment="1" applyProtection="1">
      <alignment horizontal="right" wrapText="1"/>
    </xf>
    <xf numFmtId="164" fontId="11" fillId="10" borderId="0" xfId="1" applyFont="1" applyFill="1" applyBorder="1" applyAlignment="1" applyProtection="1">
      <alignment horizontal="right" wrapText="1"/>
    </xf>
    <xf numFmtId="168" fontId="11" fillId="10" borderId="0" xfId="1" applyNumberFormat="1" applyFont="1" applyFill="1" applyBorder="1" applyAlignment="1" applyProtection="1">
      <alignment horizontal="right" wrapText="1"/>
    </xf>
    <xf numFmtId="164" fontId="11" fillId="12" borderId="3" xfId="1" applyFont="1" applyFill="1" applyBorder="1" applyAlignment="1" applyProtection="1">
      <alignment horizontal="right" wrapText="1"/>
    </xf>
    <xf numFmtId="168" fontId="0" fillId="0" borderId="0" xfId="0" applyNumberFormat="1" applyFont="1" applyAlignment="1" applyProtection="1">
      <alignment wrapText="1"/>
    </xf>
    <xf numFmtId="164" fontId="0" fillId="0" borderId="0" xfId="1" applyFont="1" applyAlignment="1" applyProtection="1">
      <alignment wrapText="1"/>
    </xf>
    <xf numFmtId="164" fontId="11" fillId="2" borderId="0" xfId="1" applyFont="1" applyFill="1" applyBorder="1" applyAlignment="1" applyProtection="1">
      <alignment horizontal="right" wrapText="1"/>
    </xf>
    <xf numFmtId="0" fontId="11" fillId="3" borderId="47" xfId="0" applyFont="1" applyFill="1" applyBorder="1" applyAlignment="1" applyProtection="1">
      <alignment horizontal="center" vertical="center" wrapText="1"/>
    </xf>
    <xf numFmtId="164" fontId="20" fillId="6" borderId="1" xfId="1" applyFont="1" applyFill="1" applyBorder="1" applyAlignment="1" applyProtection="1">
      <alignment horizontal="right" wrapText="1"/>
    </xf>
    <xf numFmtId="164" fontId="0" fillId="12" borderId="37" xfId="1" applyFont="1" applyFill="1" applyBorder="1" applyAlignment="1" applyProtection="1">
      <alignment horizontal="right" wrapText="1"/>
    </xf>
    <xf numFmtId="164" fontId="0" fillId="12" borderId="22" xfId="1" applyFont="1" applyFill="1" applyBorder="1" applyAlignment="1" applyProtection="1">
      <alignment horizontal="right" wrapText="1"/>
    </xf>
    <xf numFmtId="164" fontId="20" fillId="10" borderId="0" xfId="1" applyFont="1" applyFill="1" applyBorder="1" applyAlignment="1" applyProtection="1">
      <alignment horizontal="right" wrapText="1"/>
    </xf>
    <xf numFmtId="0" fontId="11" fillId="2" borderId="0" xfId="0" applyFont="1" applyFill="1" applyBorder="1" applyAlignment="1" applyProtection="1">
      <alignment horizontal="left" wrapText="1"/>
    </xf>
    <xf numFmtId="0" fontId="0" fillId="2" borderId="0" xfId="0" applyFont="1" applyFill="1" applyBorder="1" applyAlignment="1" applyProtection="1">
      <alignment horizontal="right" wrapText="1"/>
    </xf>
    <xf numFmtId="164" fontId="13" fillId="2" borderId="0" xfId="1" applyFont="1" applyFill="1" applyBorder="1" applyAlignment="1" applyProtection="1">
      <alignment horizontal="right" wrapText="1"/>
    </xf>
    <xf numFmtId="0" fontId="13" fillId="2" borderId="0" xfId="0" applyFont="1" applyFill="1" applyBorder="1" applyAlignment="1" applyProtection="1">
      <alignment horizontal="right" wrapText="1"/>
    </xf>
    <xf numFmtId="164" fontId="0" fillId="0" borderId="0" xfId="1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10" fillId="4" borderId="0" xfId="2" applyFont="1" applyFill="1" applyAlignment="1" applyProtection="1">
      <alignment vertical="center"/>
    </xf>
    <xf numFmtId="164" fontId="0" fillId="4" borderId="0" xfId="3" applyFont="1" applyFill="1" applyAlignment="1" applyProtection="1">
      <alignment horizontal="right"/>
    </xf>
    <xf numFmtId="0" fontId="19" fillId="4" borderId="8" xfId="2" applyFont="1" applyFill="1" applyBorder="1" applyAlignment="1" applyProtection="1">
      <alignment horizontal="left"/>
    </xf>
    <xf numFmtId="0" fontId="5" fillId="4" borderId="0" xfId="0" applyFont="1" applyFill="1" applyAlignment="1" applyProtection="1">
      <alignment horizontal="left" indent="1"/>
    </xf>
    <xf numFmtId="0" fontId="0" fillId="4" borderId="0" xfId="0" applyFont="1" applyFill="1" applyBorder="1" applyAlignment="1" applyProtection="1"/>
    <xf numFmtId="0" fontId="11" fillId="9" borderId="19" xfId="0" applyFont="1" applyFill="1" applyBorder="1" applyAlignment="1" applyProtection="1">
      <alignment vertical="center"/>
    </xf>
    <xf numFmtId="0" fontId="10" fillId="4" borderId="8" xfId="2" applyFont="1" applyFill="1" applyBorder="1" applyAlignment="1" applyProtection="1">
      <alignment vertical="center" wrapText="1"/>
    </xf>
    <xf numFmtId="164" fontId="0" fillId="10" borderId="0" xfId="1" applyFont="1" applyFill="1" applyBorder="1" applyAlignment="1" applyProtection="1">
      <alignment horizontal="right"/>
      <protection locked="0"/>
    </xf>
    <xf numFmtId="0" fontId="10" fillId="0" borderId="0" xfId="2" applyFont="1" applyFill="1" applyBorder="1" applyAlignment="1" applyProtection="1">
      <alignment horizontal="right"/>
    </xf>
    <xf numFmtId="168" fontId="10" fillId="0" borderId="0" xfId="2" applyNumberFormat="1" applyFont="1" applyFill="1" applyBorder="1" applyAlignment="1" applyProtection="1">
      <alignment horizontal="right"/>
    </xf>
    <xf numFmtId="0" fontId="0" fillId="0" borderId="0" xfId="0" applyFont="1" applyBorder="1" applyAlignment="1" applyProtection="1">
      <alignment wrapText="1"/>
    </xf>
    <xf numFmtId="0" fontId="19" fillId="4" borderId="34" xfId="2" applyFont="1" applyFill="1" applyBorder="1" applyAlignment="1" applyProtection="1">
      <alignment horizontal="center"/>
    </xf>
    <xf numFmtId="14" fontId="18" fillId="6" borderId="10" xfId="0" applyNumberFormat="1" applyFont="1" applyFill="1" applyBorder="1" applyAlignment="1" applyProtection="1">
      <alignment horizontal="center" vertical="center"/>
    </xf>
    <xf numFmtId="0" fontId="11" fillId="2" borderId="48" xfId="0" applyFont="1" applyFill="1" applyBorder="1" applyAlignment="1" applyProtection="1">
      <alignment horizontal="center" vertical="center"/>
    </xf>
    <xf numFmtId="0" fontId="19" fillId="7" borderId="50" xfId="2" applyFont="1" applyFill="1" applyBorder="1" applyAlignment="1" applyProtection="1">
      <alignment horizontal="center" vertical="center" wrapText="1"/>
    </xf>
    <xf numFmtId="0" fontId="19" fillId="7" borderId="51" xfId="2" applyFont="1" applyFill="1" applyBorder="1" applyAlignment="1" applyProtection="1">
      <alignment horizontal="center" vertical="center" wrapText="1"/>
    </xf>
    <xf numFmtId="0" fontId="19" fillId="7" borderId="52" xfId="2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/>
    </xf>
    <xf numFmtId="164" fontId="0" fillId="6" borderId="34" xfId="1" applyFont="1" applyFill="1" applyBorder="1" applyAlignment="1" applyProtection="1">
      <alignment horizontal="right" wrapText="1"/>
    </xf>
    <xf numFmtId="164" fontId="0" fillId="0" borderId="0" xfId="0" applyNumberFormat="1" applyFont="1" applyProtection="1"/>
    <xf numFmtId="164" fontId="0" fillId="0" borderId="0" xfId="1" applyFont="1" applyFill="1" applyBorder="1" applyAlignment="1" applyProtection="1">
      <alignment horizontal="right" wrapText="1"/>
    </xf>
    <xf numFmtId="164" fontId="0" fillId="0" borderId="21" xfId="1" applyFont="1" applyBorder="1" applyAlignment="1" applyProtection="1">
      <alignment wrapText="1"/>
    </xf>
    <xf numFmtId="164" fontId="0" fillId="8" borderId="1" xfId="1" applyFont="1" applyFill="1" applyBorder="1" applyAlignment="1" applyProtection="1">
      <alignment horizontal="right"/>
    </xf>
    <xf numFmtId="164" fontId="0" fillId="6" borderId="1" xfId="1" applyFont="1" applyFill="1" applyBorder="1" applyAlignment="1" applyProtection="1">
      <alignment horizontal="right"/>
    </xf>
    <xf numFmtId="164" fontId="0" fillId="8" borderId="5" xfId="1" applyFont="1" applyFill="1" applyBorder="1" applyAlignment="1" applyProtection="1">
      <alignment horizontal="right"/>
    </xf>
    <xf numFmtId="164" fontId="0" fillId="8" borderId="5" xfId="1" applyFont="1" applyFill="1" applyBorder="1" applyAlignment="1" applyProtection="1">
      <alignment horizontal="right" vertical="top"/>
    </xf>
    <xf numFmtId="164" fontId="0" fillId="8" borderId="0" xfId="1" applyFont="1" applyFill="1" applyBorder="1" applyAlignment="1" applyProtection="1">
      <alignment horizontal="right"/>
    </xf>
    <xf numFmtId="164" fontId="11" fillId="8" borderId="6" xfId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>
      <alignment horizontal="right"/>
    </xf>
    <xf numFmtId="164" fontId="11" fillId="8" borderId="7" xfId="1" applyFont="1" applyFill="1" applyBorder="1" applyAlignment="1" applyProtection="1">
      <alignment horizontal="right"/>
    </xf>
    <xf numFmtId="164" fontId="0" fillId="11" borderId="1" xfId="1" applyFont="1" applyFill="1" applyBorder="1" applyAlignment="1" applyProtection="1">
      <alignment horizontal="right"/>
    </xf>
    <xf numFmtId="164" fontId="0" fillId="11" borderId="0" xfId="1" applyFont="1" applyFill="1" applyBorder="1" applyAlignment="1" applyProtection="1">
      <alignment horizontal="right"/>
    </xf>
    <xf numFmtId="164" fontId="0" fillId="10" borderId="0" xfId="1" applyFont="1" applyFill="1" applyBorder="1" applyAlignment="1" applyProtection="1">
      <alignment horizontal="right"/>
    </xf>
    <xf numFmtId="164" fontId="0" fillId="12" borderId="6" xfId="1" applyFont="1" applyFill="1" applyBorder="1" applyAlignment="1" applyProtection="1">
      <alignment horizontal="right"/>
    </xf>
    <xf numFmtId="164" fontId="0" fillId="12" borderId="2" xfId="1" applyFont="1" applyFill="1" applyBorder="1" applyAlignment="1" applyProtection="1">
      <alignment horizontal="right"/>
    </xf>
    <xf numFmtId="164" fontId="0" fillId="12" borderId="0" xfId="1" applyFont="1" applyFill="1" applyBorder="1" applyAlignment="1" applyProtection="1">
      <alignment horizontal="right"/>
    </xf>
    <xf numFmtId="164" fontId="11" fillId="10" borderId="0" xfId="1" applyFont="1" applyFill="1" applyBorder="1" applyAlignment="1" applyProtection="1">
      <alignment horizontal="center" vertical="center" wrapText="1"/>
    </xf>
    <xf numFmtId="164" fontId="0" fillId="2" borderId="0" xfId="1" applyFont="1" applyFill="1" applyBorder="1" applyAlignment="1" applyProtection="1">
      <alignment horizontal="center" vertical="center" wrapText="1"/>
    </xf>
    <xf numFmtId="164" fontId="11" fillId="3" borderId="21" xfId="1" applyFont="1" applyFill="1" applyBorder="1" applyAlignment="1" applyProtection="1">
      <alignment horizontal="center" vertical="center" wrapText="1"/>
    </xf>
    <xf numFmtId="164" fontId="11" fillId="3" borderId="38" xfId="1" applyFont="1" applyFill="1" applyBorder="1" applyAlignment="1" applyProtection="1">
      <alignment horizontal="center" vertical="center" wrapText="1"/>
    </xf>
    <xf numFmtId="164" fontId="11" fillId="3" borderId="39" xfId="1" applyFont="1" applyFill="1" applyBorder="1" applyAlignment="1" applyProtection="1">
      <alignment horizontal="center" vertical="center" wrapText="1"/>
    </xf>
    <xf numFmtId="164" fontId="11" fillId="3" borderId="40" xfId="1" applyFont="1" applyFill="1" applyBorder="1" applyAlignment="1" applyProtection="1">
      <alignment horizontal="center" vertical="center" wrapText="1"/>
    </xf>
    <xf numFmtId="164" fontId="11" fillId="3" borderId="46" xfId="1" applyFont="1" applyFill="1" applyBorder="1" applyAlignment="1" applyProtection="1">
      <alignment horizontal="center" vertical="center" wrapText="1"/>
    </xf>
    <xf numFmtId="164" fontId="10" fillId="4" borderId="0" xfId="1" applyFont="1" applyFill="1" applyAlignment="1" applyProtection="1">
      <alignment horizontal="right"/>
    </xf>
    <xf numFmtId="164" fontId="0" fillId="8" borderId="34" xfId="1" applyFont="1" applyFill="1" applyBorder="1" applyAlignment="1" applyProtection="1">
      <alignment horizontal="right"/>
    </xf>
    <xf numFmtId="164" fontId="0" fillId="4" borderId="0" xfId="1" applyFont="1" applyFill="1" applyAlignment="1" applyProtection="1">
      <alignment horizontal="right"/>
    </xf>
    <xf numFmtId="164" fontId="0" fillId="8" borderId="8" xfId="1" applyFont="1" applyFill="1" applyBorder="1" applyAlignment="1" applyProtection="1">
      <alignment horizontal="right"/>
    </xf>
    <xf numFmtId="164" fontId="19" fillId="8" borderId="25" xfId="1" applyFont="1" applyFill="1" applyBorder="1" applyAlignment="1" applyProtection="1">
      <alignment horizontal="right"/>
    </xf>
    <xf numFmtId="164" fontId="19" fillId="4" borderId="25" xfId="1" applyFont="1" applyFill="1" applyBorder="1" applyAlignment="1" applyProtection="1">
      <alignment horizontal="right"/>
    </xf>
    <xf numFmtId="0" fontId="32" fillId="0" borderId="8" xfId="0" applyFont="1" applyBorder="1" applyAlignment="1">
      <alignment vertical="center" wrapText="1"/>
    </xf>
    <xf numFmtId="0" fontId="36" fillId="0" borderId="8" xfId="0" applyFont="1" applyBorder="1" applyAlignment="1" applyProtection="1"/>
    <xf numFmtId="0" fontId="19" fillId="4" borderId="0" xfId="2" applyFont="1" applyFill="1" applyBorder="1" applyProtection="1"/>
    <xf numFmtId="0" fontId="50" fillId="2" borderId="0" xfId="0" applyFont="1" applyFill="1" applyBorder="1" applyAlignment="1" applyProtection="1">
      <alignment horizontal="right"/>
    </xf>
    <xf numFmtId="0" fontId="50" fillId="2" borderId="0" xfId="0" applyFont="1" applyFill="1" applyBorder="1" applyAlignment="1" applyProtection="1">
      <alignment horizontal="left"/>
    </xf>
    <xf numFmtId="0" fontId="11" fillId="2" borderId="8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left" wrapText="1"/>
    </xf>
    <xf numFmtId="0" fontId="11" fillId="2" borderId="8" xfId="0" applyFont="1" applyFill="1" applyBorder="1" applyAlignment="1" applyProtection="1">
      <alignment horizontal="right" wrapText="1"/>
    </xf>
    <xf numFmtId="0" fontId="11" fillId="2" borderId="0" xfId="0" applyFont="1" applyFill="1" applyBorder="1" applyAlignment="1" applyProtection="1">
      <alignment horizontal="right" wrapText="1"/>
    </xf>
    <xf numFmtId="0" fontId="3" fillId="4" borderId="0" xfId="0" applyFont="1" applyFill="1" applyAlignment="1" applyProtection="1">
      <alignment horizontal="left" indent="1"/>
    </xf>
    <xf numFmtId="39" fontId="0" fillId="6" borderId="1" xfId="1" applyNumberFormat="1" applyFont="1" applyFill="1" applyBorder="1" applyAlignment="1" applyProtection="1">
      <alignment horizontal="right"/>
    </xf>
    <xf numFmtId="164" fontId="15" fillId="6" borderId="0" xfId="1" applyFont="1" applyFill="1" applyBorder="1" applyProtection="1"/>
    <xf numFmtId="164" fontId="50" fillId="6" borderId="0" xfId="1" applyFont="1" applyFill="1" applyBorder="1" applyProtection="1"/>
    <xf numFmtId="164" fontId="0" fillId="6" borderId="1" xfId="1" applyFont="1" applyFill="1" applyBorder="1" applyAlignment="1" applyProtection="1">
      <alignment horizontal="right"/>
      <protection locked="0"/>
    </xf>
    <xf numFmtId="10" fontId="0" fillId="6" borderId="1" xfId="1" applyNumberFormat="1" applyFont="1" applyFill="1" applyBorder="1" applyAlignment="1" applyProtection="1">
      <alignment horizontal="right"/>
    </xf>
    <xf numFmtId="170" fontId="0" fillId="6" borderId="1" xfId="1" applyNumberFormat="1" applyFont="1" applyFill="1" applyBorder="1" applyAlignment="1" applyProtection="1">
      <alignment horizontal="right"/>
    </xf>
    <xf numFmtId="164" fontId="20" fillId="6" borderId="0" xfId="1" applyFont="1" applyFill="1" applyBorder="1" applyProtection="1"/>
    <xf numFmtId="164" fontId="50" fillId="4" borderId="0" xfId="1" applyFont="1" applyFill="1" applyAlignment="1">
      <alignment horizontal="left" vertical="center" wrapText="1"/>
    </xf>
    <xf numFmtId="0" fontId="15" fillId="6" borderId="0" xfId="1" applyNumberFormat="1" applyFont="1" applyFill="1" applyBorder="1" applyProtection="1"/>
    <xf numFmtId="164" fontId="15" fillId="0" borderId="0" xfId="1" applyFont="1" applyAlignment="1" applyProtection="1"/>
    <xf numFmtId="164" fontId="20" fillId="11" borderId="1" xfId="1" applyFont="1" applyFill="1" applyBorder="1" applyAlignment="1" applyProtection="1">
      <alignment horizontal="right" wrapText="1"/>
    </xf>
    <xf numFmtId="164" fontId="0" fillId="11" borderId="1" xfId="1" applyFont="1" applyFill="1" applyBorder="1" applyAlignment="1" applyProtection="1">
      <alignment horizontal="right" wrapText="1"/>
    </xf>
    <xf numFmtId="0" fontId="33" fillId="0" borderId="8" xfId="2" applyFont="1" applyFill="1" applyBorder="1" applyAlignment="1" applyProtection="1">
      <alignment horizontal="left"/>
    </xf>
    <xf numFmtId="0" fontId="29" fillId="4" borderId="0" xfId="2" applyFont="1" applyFill="1" applyAlignment="1" applyProtection="1">
      <alignment wrapText="1"/>
    </xf>
    <xf numFmtId="0" fontId="33" fillId="0" borderId="0" xfId="2" applyFont="1" applyFill="1" applyBorder="1" applyAlignment="1" applyProtection="1">
      <alignment horizontal="left"/>
    </xf>
    <xf numFmtId="0" fontId="34" fillId="0" borderId="0" xfId="0" applyFont="1" applyBorder="1" applyAlignment="1" applyProtection="1">
      <alignment horizontal="left" wrapText="1"/>
    </xf>
    <xf numFmtId="0" fontId="51" fillId="4" borderId="0" xfId="2" applyFont="1" applyFill="1" applyProtection="1"/>
    <xf numFmtId="0" fontId="36" fillId="0" borderId="8" xfId="0" applyFont="1" applyBorder="1" applyAlignment="1" applyProtection="1">
      <alignment horizontal="center" vertical="center"/>
    </xf>
    <xf numFmtId="0" fontId="32" fillId="0" borderId="8" xfId="0" applyFont="1" applyBorder="1" applyAlignment="1">
      <alignment vertical="center"/>
    </xf>
    <xf numFmtId="0" fontId="22" fillId="4" borderId="0" xfId="2" applyFont="1" applyFill="1" applyBorder="1" applyProtection="1"/>
    <xf numFmtId="164" fontId="0" fillId="2" borderId="8" xfId="0" applyNumberFormat="1" applyFont="1" applyFill="1" applyBorder="1" applyAlignment="1" applyProtection="1">
      <alignment horizontal="right" wrapText="1"/>
    </xf>
    <xf numFmtId="164" fontId="20" fillId="10" borderId="21" xfId="1" applyFont="1" applyFill="1" applyBorder="1" applyAlignment="1" applyProtection="1">
      <alignment horizontal="right" wrapText="1"/>
    </xf>
    <xf numFmtId="10" fontId="0" fillId="0" borderId="21" xfId="0" applyNumberFormat="1" applyFont="1" applyBorder="1" applyAlignment="1" applyProtection="1">
      <alignment wrapText="1"/>
    </xf>
    <xf numFmtId="39" fontId="4" fillId="4" borderId="8" xfId="1" applyNumberFormat="1" applyFont="1" applyFill="1" applyBorder="1" applyAlignment="1" applyProtection="1">
      <alignment horizontal="right" vertical="center"/>
    </xf>
    <xf numFmtId="4" fontId="0" fillId="6" borderId="1" xfId="1" applyNumberFormat="1" applyFont="1" applyFill="1" applyBorder="1" applyAlignment="1" applyProtection="1">
      <alignment horizontal="right"/>
    </xf>
    <xf numFmtId="0" fontId="37" fillId="0" borderId="8" xfId="0" applyFont="1" applyBorder="1" applyAlignment="1" applyProtection="1"/>
    <xf numFmtId="0" fontId="32" fillId="0" borderId="8" xfId="0" applyFont="1" applyBorder="1" applyAlignment="1" applyProtection="1"/>
    <xf numFmtId="164" fontId="0" fillId="2" borderId="8" xfId="1" applyFont="1" applyFill="1" applyBorder="1" applyAlignment="1" applyProtection="1">
      <alignment horizontal="right" wrapText="1"/>
    </xf>
    <xf numFmtId="0" fontId="2" fillId="4" borderId="8" xfId="2" applyFont="1" applyFill="1" applyBorder="1" applyAlignment="1" applyProtection="1">
      <alignment horizontal="center" vertical="center" wrapText="1"/>
    </xf>
    <xf numFmtId="0" fontId="2" fillId="4" borderId="8" xfId="2" applyFont="1" applyFill="1" applyBorder="1" applyAlignment="1" applyProtection="1">
      <alignment horizontal="right" vertical="center" wrapText="1"/>
    </xf>
    <xf numFmtId="0" fontId="2" fillId="4" borderId="8" xfId="2" applyFont="1" applyFill="1" applyBorder="1" applyAlignment="1" applyProtection="1">
      <alignment horizontal="left" vertical="center" wrapText="1"/>
    </xf>
    <xf numFmtId="0" fontId="1" fillId="4" borderId="8" xfId="2" applyFont="1" applyFill="1" applyBorder="1" applyAlignment="1" applyProtection="1">
      <alignment horizontal="center" vertical="center" wrapText="1"/>
    </xf>
    <xf numFmtId="0" fontId="43" fillId="0" borderId="0" xfId="2" applyFont="1" applyFill="1" applyBorder="1" applyAlignment="1" applyProtection="1">
      <alignment wrapText="1"/>
    </xf>
    <xf numFmtId="164" fontId="0" fillId="6" borderId="0" xfId="1" applyFont="1" applyFill="1" applyBorder="1" applyAlignment="1" applyProtection="1">
      <alignment horizontal="right"/>
    </xf>
    <xf numFmtId="164" fontId="0" fillId="6" borderId="2" xfId="1" applyFont="1" applyFill="1" applyBorder="1" applyAlignment="1" applyProtection="1">
      <alignment horizontal="right"/>
    </xf>
    <xf numFmtId="164" fontId="0" fillId="10" borderId="2" xfId="1" applyFont="1" applyFill="1" applyBorder="1" applyAlignment="1" applyProtection="1">
      <alignment horizontal="right" wrapText="1"/>
    </xf>
    <xf numFmtId="164" fontId="0" fillId="6" borderId="53" xfId="1" applyFont="1" applyFill="1" applyBorder="1" applyAlignment="1" applyProtection="1">
      <alignment horizontal="right"/>
    </xf>
    <xf numFmtId="164" fontId="0" fillId="6" borderId="2" xfId="1" applyFont="1" applyFill="1" applyBorder="1" applyAlignment="1" applyProtection="1">
      <alignment horizontal="right" wrapText="1"/>
    </xf>
    <xf numFmtId="164" fontId="0" fillId="6" borderId="53" xfId="1" applyFont="1" applyFill="1" applyBorder="1" applyAlignment="1" applyProtection="1">
      <alignment horizontal="right" wrapText="1"/>
    </xf>
    <xf numFmtId="164" fontId="0" fillId="6" borderId="0" xfId="1" applyFont="1" applyFill="1" applyBorder="1" applyAlignment="1" applyProtection="1">
      <alignment horizontal="right" wrapText="1"/>
    </xf>
    <xf numFmtId="164" fontId="0" fillId="6" borderId="2" xfId="1" applyFont="1" applyFill="1" applyBorder="1" applyAlignment="1" applyProtection="1">
      <alignment wrapText="1"/>
    </xf>
    <xf numFmtId="164" fontId="0" fillId="6" borderId="53" xfId="1" applyFont="1" applyFill="1" applyBorder="1" applyAlignment="1" applyProtection="1">
      <alignment wrapText="1"/>
    </xf>
    <xf numFmtId="164" fontId="0" fillId="6" borderId="0" xfId="1" applyFont="1" applyFill="1" applyBorder="1" applyAlignment="1" applyProtection="1">
      <alignment wrapText="1"/>
    </xf>
    <xf numFmtId="168" fontId="8" fillId="4" borderId="0" xfId="2" applyNumberFormat="1" applyFont="1" applyFill="1" applyAlignment="1" applyProtection="1">
      <alignment horizontal="center"/>
    </xf>
    <xf numFmtId="0" fontId="20" fillId="6" borderId="1" xfId="1" applyNumberFormat="1" applyFont="1" applyFill="1" applyBorder="1" applyAlignment="1" applyProtection="1">
      <alignment horizontal="right" wrapText="1"/>
    </xf>
    <xf numFmtId="0" fontId="0" fillId="10" borderId="0" xfId="1" applyNumberFormat="1" applyFont="1" applyFill="1" applyBorder="1" applyAlignment="1" applyProtection="1">
      <alignment horizontal="right" wrapText="1"/>
    </xf>
    <xf numFmtId="0" fontId="0" fillId="6" borderId="1" xfId="1" applyNumberFormat="1" applyFont="1" applyFill="1" applyBorder="1" applyAlignment="1" applyProtection="1">
      <alignment wrapText="1"/>
    </xf>
    <xf numFmtId="0" fontId="20" fillId="6" borderId="1" xfId="1" applyNumberFormat="1" applyFont="1" applyFill="1" applyBorder="1" applyAlignment="1" applyProtection="1">
      <alignment wrapText="1"/>
    </xf>
    <xf numFmtId="0" fontId="0" fillId="6" borderId="1" xfId="1" applyNumberFormat="1" applyFont="1" applyFill="1" applyBorder="1" applyAlignment="1" applyProtection="1">
      <alignment horizontal="right" wrapText="1"/>
    </xf>
    <xf numFmtId="0" fontId="10" fillId="4" borderId="8" xfId="2" applyNumberFormat="1" applyFont="1" applyFill="1" applyBorder="1" applyAlignment="1" applyProtection="1">
      <alignment horizontal="right" vertical="center" wrapText="1"/>
    </xf>
    <xf numFmtId="0" fontId="2" fillId="4" borderId="8" xfId="2" applyNumberFormat="1" applyFont="1" applyFill="1" applyBorder="1" applyAlignment="1" applyProtection="1">
      <alignment horizontal="right" vertical="center" wrapText="1"/>
    </xf>
    <xf numFmtId="0" fontId="1" fillId="4" borderId="8" xfId="2" applyNumberFormat="1" applyFont="1" applyFill="1" applyBorder="1" applyAlignment="1" applyProtection="1">
      <alignment horizontal="right" vertical="center" wrapText="1"/>
    </xf>
    <xf numFmtId="164" fontId="0" fillId="6" borderId="1" xfId="6" applyNumberFormat="1" applyFont="1" applyFill="1" applyBorder="1" applyAlignment="1" applyProtection="1">
      <alignment horizontal="right"/>
    </xf>
    <xf numFmtId="164" fontId="0" fillId="6" borderId="1" xfId="1" applyNumberFormat="1" applyFont="1" applyFill="1" applyBorder="1" applyAlignment="1" applyProtection="1">
      <alignment horizontal="right"/>
    </xf>
    <xf numFmtId="0" fontId="41" fillId="0" borderId="0" xfId="2" applyFont="1" applyFill="1" applyBorder="1" applyAlignment="1" applyProtection="1">
      <alignment horizontal="left" vertical="center" wrapText="1"/>
    </xf>
    <xf numFmtId="0" fontId="33" fillId="0" borderId="8" xfId="2" applyFont="1" applyFill="1" applyBorder="1" applyAlignment="1" applyProtection="1">
      <alignment horizontal="left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20" fillId="9" borderId="17" xfId="0" applyFont="1" applyFill="1" applyBorder="1" applyAlignment="1" applyProtection="1">
      <alignment horizontal="center" vertical="center"/>
    </xf>
    <xf numFmtId="0" fontId="20" fillId="9" borderId="19" xfId="0" applyFont="1" applyFill="1" applyBorder="1" applyAlignment="1" applyProtection="1">
      <alignment horizontal="center" vertical="center"/>
    </xf>
    <xf numFmtId="0" fontId="20" fillId="9" borderId="17" xfId="0" applyFont="1" applyFill="1" applyBorder="1" applyAlignment="1" applyProtection="1">
      <alignment horizontal="center" vertical="center" wrapText="1"/>
    </xf>
    <xf numFmtId="0" fontId="20" fillId="9" borderId="19" xfId="0" applyFont="1" applyFill="1" applyBorder="1" applyAlignment="1" applyProtection="1">
      <alignment horizontal="center" vertical="center" wrapText="1"/>
    </xf>
    <xf numFmtId="0" fontId="46" fillId="2" borderId="26" xfId="0" applyFont="1" applyFill="1" applyBorder="1" applyAlignment="1" applyProtection="1">
      <alignment horizontal="center" vertical="center" wrapText="1"/>
    </xf>
    <xf numFmtId="0" fontId="46" fillId="2" borderId="23" xfId="0" applyFont="1" applyFill="1" applyBorder="1" applyAlignment="1" applyProtection="1">
      <alignment horizontal="center" vertical="center" wrapText="1"/>
    </xf>
    <xf numFmtId="0" fontId="46" fillId="2" borderId="24" xfId="0" applyFont="1" applyFill="1" applyBorder="1" applyAlignment="1" applyProtection="1">
      <alignment horizontal="center" vertical="center" wrapText="1"/>
    </xf>
    <xf numFmtId="0" fontId="46" fillId="2" borderId="20" xfId="0" applyFont="1" applyFill="1" applyBorder="1" applyAlignment="1" applyProtection="1">
      <alignment horizontal="center" vertical="center" wrapText="1"/>
    </xf>
    <xf numFmtId="0" fontId="46" fillId="2" borderId="0" xfId="0" applyFont="1" applyFill="1" applyBorder="1" applyAlignment="1" applyProtection="1">
      <alignment horizontal="center" vertical="center" wrapText="1"/>
    </xf>
    <xf numFmtId="0" fontId="46" fillId="2" borderId="27" xfId="0" applyFont="1" applyFill="1" applyBorder="1" applyAlignment="1" applyProtection="1">
      <alignment horizontal="center" vertical="center" wrapText="1"/>
    </xf>
    <xf numFmtId="0" fontId="46" fillId="2" borderId="28" xfId="0" applyFont="1" applyFill="1" applyBorder="1" applyAlignment="1" applyProtection="1">
      <alignment horizontal="center" vertical="center" wrapText="1"/>
    </xf>
    <xf numFmtId="0" fontId="46" fillId="2" borderId="29" xfId="0" applyFont="1" applyFill="1" applyBorder="1" applyAlignment="1" applyProtection="1">
      <alignment horizontal="center" vertical="center" wrapText="1"/>
    </xf>
    <xf numFmtId="0" fontId="46" fillId="2" borderId="30" xfId="0" applyFont="1" applyFill="1" applyBorder="1" applyAlignment="1" applyProtection="1">
      <alignment horizontal="center" vertical="center" wrapText="1"/>
    </xf>
    <xf numFmtId="0" fontId="11" fillId="9" borderId="17" xfId="0" applyFont="1" applyFill="1" applyBorder="1" applyAlignment="1" applyProtection="1">
      <alignment horizontal="center" vertical="center"/>
    </xf>
    <xf numFmtId="0" fontId="11" fillId="9" borderId="19" xfId="0" applyFont="1" applyFill="1" applyBorder="1" applyAlignment="1" applyProtection="1">
      <alignment horizontal="center" vertical="center"/>
    </xf>
    <xf numFmtId="164" fontId="11" fillId="9" borderId="17" xfId="1" applyFont="1" applyFill="1" applyBorder="1" applyAlignment="1" applyProtection="1">
      <alignment horizontal="center" vertical="center" wrapText="1"/>
    </xf>
    <xf numFmtId="164" fontId="11" fillId="9" borderId="19" xfId="1" applyFont="1" applyFill="1" applyBorder="1" applyAlignment="1" applyProtection="1">
      <alignment horizontal="center" vertical="center" wrapText="1"/>
    </xf>
    <xf numFmtId="0" fontId="44" fillId="2" borderId="26" xfId="0" applyFont="1" applyFill="1" applyBorder="1" applyAlignment="1" applyProtection="1">
      <alignment horizontal="center" vertical="center" wrapText="1"/>
    </xf>
    <xf numFmtId="0" fontId="44" fillId="2" borderId="23" xfId="0" applyFont="1" applyFill="1" applyBorder="1" applyAlignment="1" applyProtection="1">
      <alignment horizontal="center" vertical="center" wrapText="1"/>
    </xf>
    <xf numFmtId="0" fontId="44" fillId="2" borderId="24" xfId="0" applyFont="1" applyFill="1" applyBorder="1" applyAlignment="1" applyProtection="1">
      <alignment horizontal="center" vertical="center" wrapText="1"/>
    </xf>
    <xf numFmtId="0" fontId="44" fillId="2" borderId="20" xfId="0" applyFont="1" applyFill="1" applyBorder="1" applyAlignment="1" applyProtection="1">
      <alignment horizontal="center" vertical="center" wrapText="1"/>
    </xf>
    <xf numFmtId="0" fontId="44" fillId="2" borderId="0" xfId="0" applyFont="1" applyFill="1" applyBorder="1" applyAlignment="1" applyProtection="1">
      <alignment horizontal="center" vertical="center" wrapText="1"/>
    </xf>
    <xf numFmtId="0" fontId="44" fillId="2" borderId="27" xfId="0" applyFont="1" applyFill="1" applyBorder="1" applyAlignment="1" applyProtection="1">
      <alignment horizontal="center" vertical="center" wrapText="1"/>
    </xf>
    <xf numFmtId="0" fontId="44" fillId="2" borderId="28" xfId="0" applyFont="1" applyFill="1" applyBorder="1" applyAlignment="1" applyProtection="1">
      <alignment horizontal="center" vertical="center" wrapText="1"/>
    </xf>
    <xf numFmtId="0" fontId="44" fillId="2" borderId="29" xfId="0" applyFont="1" applyFill="1" applyBorder="1" applyAlignment="1" applyProtection="1">
      <alignment horizontal="center" vertical="center" wrapText="1"/>
    </xf>
    <xf numFmtId="0" fontId="44" fillId="2" borderId="30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1" fillId="9" borderId="18" xfId="0" applyFont="1" applyFill="1" applyBorder="1" applyAlignment="1" applyProtection="1">
      <alignment horizontal="center" vertical="center"/>
    </xf>
    <xf numFmtId="0" fontId="19" fillId="7" borderId="26" xfId="2" applyFont="1" applyFill="1" applyBorder="1" applyAlignment="1" applyProtection="1">
      <alignment horizontal="center" vertical="center" wrapText="1"/>
    </xf>
    <xf numFmtId="0" fontId="19" fillId="7" borderId="24" xfId="2" applyFont="1" applyFill="1" applyBorder="1" applyAlignment="1" applyProtection="1">
      <alignment horizontal="center" vertical="center" wrapText="1"/>
    </xf>
    <xf numFmtId="0" fontId="19" fillId="7" borderId="28" xfId="2" applyFont="1" applyFill="1" applyBorder="1" applyAlignment="1" applyProtection="1">
      <alignment horizontal="center" vertical="center" wrapText="1"/>
    </xf>
    <xf numFmtId="0" fontId="19" fillId="7" borderId="30" xfId="2" applyFont="1" applyFill="1" applyBorder="1" applyAlignment="1" applyProtection="1">
      <alignment horizontal="center" vertical="center" wrapText="1"/>
    </xf>
    <xf numFmtId="0" fontId="19" fillId="7" borderId="42" xfId="2" applyFont="1" applyFill="1" applyBorder="1" applyAlignment="1" applyProtection="1">
      <alignment horizontal="center" vertical="center" wrapText="1"/>
    </xf>
    <xf numFmtId="0" fontId="19" fillId="7" borderId="43" xfId="2" applyFont="1" applyFill="1" applyBorder="1" applyAlignment="1" applyProtection="1">
      <alignment horizontal="center" vertical="center" wrapText="1"/>
    </xf>
    <xf numFmtId="0" fontId="19" fillId="7" borderId="44" xfId="2" applyFont="1" applyFill="1" applyBorder="1" applyAlignment="1" applyProtection="1">
      <alignment horizontal="center" vertical="center" wrapText="1"/>
    </xf>
    <xf numFmtId="0" fontId="49" fillId="2" borderId="26" xfId="2" applyFont="1" applyFill="1" applyBorder="1" applyAlignment="1" applyProtection="1">
      <alignment horizontal="center" vertical="center" wrapText="1"/>
    </xf>
    <xf numFmtId="0" fontId="49" fillId="2" borderId="23" xfId="2" applyFont="1" applyFill="1" applyBorder="1" applyAlignment="1" applyProtection="1">
      <alignment horizontal="center" vertical="center" wrapText="1"/>
    </xf>
    <xf numFmtId="0" fontId="49" fillId="2" borderId="24" xfId="2" applyFont="1" applyFill="1" applyBorder="1" applyAlignment="1" applyProtection="1">
      <alignment horizontal="center" vertical="center" wrapText="1"/>
    </xf>
    <xf numFmtId="0" fontId="49" fillId="2" borderId="20" xfId="2" applyFont="1" applyFill="1" applyBorder="1" applyAlignment="1" applyProtection="1">
      <alignment horizontal="center" vertical="center" wrapText="1"/>
    </xf>
    <xf numFmtId="0" fontId="49" fillId="2" borderId="0" xfId="2" applyFont="1" applyFill="1" applyBorder="1" applyAlignment="1" applyProtection="1">
      <alignment horizontal="center" vertical="center" wrapText="1"/>
    </xf>
    <xf numFmtId="0" fontId="49" fillId="2" borderId="27" xfId="2" applyFont="1" applyFill="1" applyBorder="1" applyAlignment="1" applyProtection="1">
      <alignment horizontal="center" vertical="center" wrapText="1"/>
    </xf>
    <xf numFmtId="0" fontId="49" fillId="2" borderId="28" xfId="2" applyFont="1" applyFill="1" applyBorder="1" applyAlignment="1" applyProtection="1">
      <alignment horizontal="center" vertical="center" wrapText="1"/>
    </xf>
    <xf numFmtId="0" fontId="49" fillId="2" borderId="29" xfId="2" applyFont="1" applyFill="1" applyBorder="1" applyAlignment="1" applyProtection="1">
      <alignment horizontal="center" vertical="center" wrapText="1"/>
    </xf>
    <xf numFmtId="0" fontId="49" fillId="2" borderId="30" xfId="2" applyFont="1" applyFill="1" applyBorder="1" applyAlignment="1" applyProtection="1">
      <alignment horizontal="center" vertical="center" wrapText="1"/>
    </xf>
    <xf numFmtId="0" fontId="19" fillId="7" borderId="36" xfId="2" applyFont="1" applyFill="1" applyBorder="1" applyAlignment="1" applyProtection="1">
      <alignment horizontal="center"/>
    </xf>
    <xf numFmtId="0" fontId="19" fillId="7" borderId="41" xfId="2" applyFont="1" applyFill="1" applyBorder="1" applyAlignment="1" applyProtection="1">
      <alignment horizontal="center"/>
    </xf>
    <xf numFmtId="0" fontId="19" fillId="7" borderId="8" xfId="2" applyFont="1" applyFill="1" applyBorder="1" applyAlignment="1" applyProtection="1">
      <alignment horizontal="center"/>
    </xf>
    <xf numFmtId="0" fontId="19" fillId="7" borderId="49" xfId="2" applyFont="1" applyFill="1" applyBorder="1" applyAlignment="1" applyProtection="1">
      <alignment horizontal="center"/>
    </xf>
    <xf numFmtId="0" fontId="47" fillId="2" borderId="26" xfId="2" applyFont="1" applyFill="1" applyBorder="1" applyAlignment="1" applyProtection="1">
      <alignment horizontal="center" vertical="center" wrapText="1"/>
    </xf>
    <xf numFmtId="0" fontId="47" fillId="2" borderId="23" xfId="2" applyFont="1" applyFill="1" applyBorder="1" applyAlignment="1" applyProtection="1">
      <alignment horizontal="center" vertical="center" wrapText="1"/>
    </xf>
    <xf numFmtId="0" fontId="47" fillId="2" borderId="24" xfId="2" applyFont="1" applyFill="1" applyBorder="1" applyAlignment="1" applyProtection="1">
      <alignment horizontal="center" vertical="center" wrapText="1"/>
    </xf>
    <xf numFmtId="0" fontId="47" fillId="2" borderId="20" xfId="2" applyFont="1" applyFill="1" applyBorder="1" applyAlignment="1" applyProtection="1">
      <alignment horizontal="center" vertical="center" wrapText="1"/>
    </xf>
    <xf numFmtId="0" fontId="47" fillId="2" borderId="0" xfId="2" applyFont="1" applyFill="1" applyBorder="1" applyAlignment="1" applyProtection="1">
      <alignment horizontal="center" vertical="center" wrapText="1"/>
    </xf>
    <xf numFmtId="0" fontId="47" fillId="2" borderId="27" xfId="2" applyFont="1" applyFill="1" applyBorder="1" applyAlignment="1" applyProtection="1">
      <alignment horizontal="center" vertical="center" wrapText="1"/>
    </xf>
    <xf numFmtId="0" fontId="47" fillId="2" borderId="28" xfId="2" applyFont="1" applyFill="1" applyBorder="1" applyAlignment="1" applyProtection="1">
      <alignment horizontal="center" vertical="center" wrapText="1"/>
    </xf>
    <xf numFmtId="0" fontId="47" fillId="2" borderId="29" xfId="2" applyFont="1" applyFill="1" applyBorder="1" applyAlignment="1" applyProtection="1">
      <alignment horizontal="center" vertical="center" wrapText="1"/>
    </xf>
    <xf numFmtId="0" fontId="47" fillId="2" borderId="30" xfId="2" applyFont="1" applyFill="1" applyBorder="1" applyAlignment="1" applyProtection="1">
      <alignment horizontal="center" vertical="center" wrapText="1"/>
    </xf>
    <xf numFmtId="0" fontId="19" fillId="7" borderId="17" xfId="2" applyFont="1" applyFill="1" applyBorder="1" applyAlignment="1" applyProtection="1">
      <alignment horizontal="center" wrapText="1"/>
    </xf>
    <xf numFmtId="0" fontId="19" fillId="7" borderId="18" xfId="2" applyFont="1" applyFill="1" applyBorder="1" applyAlignment="1" applyProtection="1">
      <alignment horizontal="center" wrapText="1"/>
    </xf>
    <xf numFmtId="0" fontId="19" fillId="7" borderId="19" xfId="2" applyFont="1" applyFill="1" applyBorder="1" applyAlignment="1" applyProtection="1">
      <alignment horizontal="center" wrapText="1"/>
    </xf>
    <xf numFmtId="0" fontId="19" fillId="7" borderId="17" xfId="2" applyFont="1" applyFill="1" applyBorder="1" applyAlignment="1" applyProtection="1">
      <alignment horizontal="center" vertical="center" wrapText="1"/>
    </xf>
    <xf numFmtId="0" fontId="19" fillId="7" borderId="18" xfId="2" applyFont="1" applyFill="1" applyBorder="1" applyAlignment="1" applyProtection="1">
      <alignment horizontal="center" vertical="center" wrapText="1"/>
    </xf>
    <xf numFmtId="0" fontId="19" fillId="7" borderId="19" xfId="2" applyFont="1" applyFill="1" applyBorder="1" applyAlignment="1" applyProtection="1">
      <alignment horizontal="center" vertical="center" wrapText="1"/>
    </xf>
    <xf numFmtId="0" fontId="19" fillId="7" borderId="17" xfId="2" applyFont="1" applyFill="1" applyBorder="1" applyAlignment="1" applyProtection="1">
      <alignment horizontal="center"/>
    </xf>
    <xf numFmtId="0" fontId="19" fillId="7" borderId="18" xfId="2" applyFont="1" applyFill="1" applyBorder="1" applyAlignment="1" applyProtection="1">
      <alignment horizontal="center"/>
    </xf>
    <xf numFmtId="0" fontId="19" fillId="7" borderId="19" xfId="2" applyFont="1" applyFill="1" applyBorder="1" applyAlignment="1" applyProtection="1">
      <alignment horizontal="center"/>
    </xf>
    <xf numFmtId="0" fontId="27" fillId="4" borderId="8" xfId="2" applyFont="1" applyFill="1" applyBorder="1" applyAlignment="1" applyProtection="1">
      <alignment horizontal="center" vertical="center" wrapText="1"/>
    </xf>
    <xf numFmtId="0" fontId="47" fillId="4" borderId="26" xfId="2" applyFont="1" applyFill="1" applyBorder="1" applyAlignment="1" applyProtection="1">
      <alignment horizontal="center" vertical="center" wrapText="1"/>
    </xf>
    <xf numFmtId="0" fontId="47" fillId="4" borderId="23" xfId="2" applyFont="1" applyFill="1" applyBorder="1" applyAlignment="1" applyProtection="1">
      <alignment horizontal="center" vertical="center" wrapText="1"/>
    </xf>
    <xf numFmtId="0" fontId="47" fillId="4" borderId="24" xfId="2" applyFont="1" applyFill="1" applyBorder="1" applyAlignment="1" applyProtection="1">
      <alignment horizontal="center" vertical="center" wrapText="1"/>
    </xf>
    <xf numFmtId="0" fontId="47" fillId="4" borderId="20" xfId="2" applyFont="1" applyFill="1" applyBorder="1" applyAlignment="1" applyProtection="1">
      <alignment horizontal="center" vertical="center" wrapText="1"/>
    </xf>
    <xf numFmtId="0" fontId="47" fillId="4" borderId="0" xfId="2" applyFont="1" applyFill="1" applyBorder="1" applyAlignment="1" applyProtection="1">
      <alignment horizontal="center" vertical="center" wrapText="1"/>
    </xf>
    <xf numFmtId="0" fontId="47" fillId="4" borderId="27" xfId="2" applyFont="1" applyFill="1" applyBorder="1" applyAlignment="1" applyProtection="1">
      <alignment horizontal="center" vertical="center" wrapText="1"/>
    </xf>
    <xf numFmtId="0" fontId="47" fillId="4" borderId="28" xfId="2" applyFont="1" applyFill="1" applyBorder="1" applyAlignment="1" applyProtection="1">
      <alignment horizontal="center" vertical="center" wrapText="1"/>
    </xf>
    <xf numFmtId="0" fontId="47" fillId="4" borderId="29" xfId="2" applyFont="1" applyFill="1" applyBorder="1" applyAlignment="1" applyProtection="1">
      <alignment horizontal="center" vertical="center" wrapText="1"/>
    </xf>
    <xf numFmtId="0" fontId="47" fillId="4" borderId="30" xfId="2" applyFont="1" applyFill="1" applyBorder="1" applyAlignment="1" applyProtection="1">
      <alignment horizontal="center" vertical="center" wrapText="1"/>
    </xf>
    <xf numFmtId="164" fontId="19" fillId="7" borderId="17" xfId="3" applyFont="1" applyFill="1" applyBorder="1" applyAlignment="1" applyProtection="1">
      <alignment horizontal="center" vertical="center" wrapText="1"/>
    </xf>
    <xf numFmtId="164" fontId="19" fillId="7" borderId="18" xfId="3" applyFont="1" applyFill="1" applyBorder="1" applyAlignment="1" applyProtection="1">
      <alignment horizontal="center" vertical="center" wrapText="1"/>
    </xf>
    <xf numFmtId="164" fontId="19" fillId="7" borderId="19" xfId="3" applyFont="1" applyFill="1" applyBorder="1" applyAlignment="1" applyProtection="1">
      <alignment horizontal="center" vertical="center" wrapText="1"/>
    </xf>
  </cellXfs>
  <cellStyles count="7">
    <cellStyle name="Comma" xfId="1" builtinId="3"/>
    <cellStyle name="Comma 2" xfId="3" xr:uid="{00000000-0005-0000-0000-000001000000}"/>
    <cellStyle name="Comma 2 2" xfId="5" xr:uid="{00000000-0005-0000-0000-000002000000}"/>
    <cellStyle name="Normal" xfId="0" builtinId="0"/>
    <cellStyle name="Normal 2" xfId="2" xr:uid="{00000000-0005-0000-0000-000004000000}"/>
    <cellStyle name="Percent" xfId="6" builtinId="5"/>
    <cellStyle name="Percent 2" xfId="4" xr:uid="{00000000-0005-0000-0000-000006000000}"/>
  </cellStyles>
  <dxfs count="22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solid">
          <bgColor theme="1"/>
        </patternFill>
      </fill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0"/>
  <sheetViews>
    <sheetView topLeftCell="A70" workbookViewId="0">
      <selection activeCell="A89" sqref="A89"/>
    </sheetView>
  </sheetViews>
  <sheetFormatPr defaultColWidth="9.109375" defaultRowHeight="13.8" x14ac:dyDescent="0.25"/>
  <cols>
    <col min="1" max="1" width="52.33203125" style="151" customWidth="1"/>
    <col min="2" max="2" width="61.5546875" style="131" bestFit="1" customWidth="1"/>
    <col min="3" max="3" width="3" style="132" customWidth="1"/>
    <col min="4" max="4" width="32" style="131" bestFit="1" customWidth="1"/>
    <col min="5" max="5" width="2.88671875" style="131" customWidth="1"/>
    <col min="6" max="6" width="32" style="131" bestFit="1" customWidth="1"/>
    <col min="7" max="7" width="1.6640625" style="131" customWidth="1"/>
    <col min="8" max="8" width="20.88671875" style="131" bestFit="1" customWidth="1"/>
    <col min="9" max="9" width="9.109375" style="132"/>
    <col min="10" max="10" width="33.109375" style="132" bestFit="1" customWidth="1"/>
    <col min="11" max="11" width="9.109375" style="132"/>
    <col min="12" max="12" width="25.109375" style="132" customWidth="1"/>
    <col min="13" max="16384" width="9.109375" style="132"/>
  </cols>
  <sheetData>
    <row r="1" spans="1:12" x14ac:dyDescent="0.25">
      <c r="A1" s="130" t="s">
        <v>263</v>
      </c>
    </row>
    <row r="2" spans="1:12" x14ac:dyDescent="0.25">
      <c r="A2" s="133" t="s">
        <v>264</v>
      </c>
    </row>
    <row r="4" spans="1:12" ht="20.399999999999999" x14ac:dyDescent="0.35">
      <c r="A4" s="380" t="s">
        <v>8</v>
      </c>
      <c r="B4" s="380"/>
      <c r="C4" s="134"/>
      <c r="D4" s="135" t="s">
        <v>10</v>
      </c>
      <c r="E4" s="133"/>
      <c r="H4" s="135" t="s">
        <v>98</v>
      </c>
      <c r="J4" s="136" t="s">
        <v>96</v>
      </c>
      <c r="L4" s="316" t="s">
        <v>476</v>
      </c>
    </row>
    <row r="5" spans="1:12" ht="15.6" x14ac:dyDescent="0.25">
      <c r="A5" s="315" t="s">
        <v>520</v>
      </c>
      <c r="B5" s="137" t="s">
        <v>441</v>
      </c>
      <c r="D5" s="138" t="s">
        <v>180</v>
      </c>
      <c r="H5" s="140" t="s">
        <v>195</v>
      </c>
      <c r="J5" s="139">
        <v>42094</v>
      </c>
      <c r="L5" s="192" t="s">
        <v>475</v>
      </c>
    </row>
    <row r="6" spans="1:12" ht="15.6" x14ac:dyDescent="0.25">
      <c r="A6" s="315" t="s">
        <v>148</v>
      </c>
      <c r="B6" s="137" t="s">
        <v>519</v>
      </c>
      <c r="D6" s="138" t="s">
        <v>191</v>
      </c>
      <c r="H6" s="140" t="s">
        <v>196</v>
      </c>
      <c r="J6" s="139">
        <v>42185</v>
      </c>
      <c r="L6" s="192" t="s">
        <v>477</v>
      </c>
    </row>
    <row r="7" spans="1:12" ht="15.6" x14ac:dyDescent="0.25">
      <c r="A7" s="315" t="s">
        <v>149</v>
      </c>
      <c r="B7" s="137" t="s">
        <v>438</v>
      </c>
      <c r="D7" s="138" t="s">
        <v>192</v>
      </c>
      <c r="H7" s="140" t="s">
        <v>197</v>
      </c>
      <c r="J7" s="139">
        <v>42277</v>
      </c>
      <c r="L7" s="192" t="s">
        <v>479</v>
      </c>
    </row>
    <row r="8" spans="1:12" ht="15.6" x14ac:dyDescent="0.25">
      <c r="A8" s="315" t="s">
        <v>199</v>
      </c>
      <c r="B8" s="138" t="s">
        <v>194</v>
      </c>
      <c r="D8" s="138" t="s">
        <v>193</v>
      </c>
      <c r="H8" s="140" t="s">
        <v>198</v>
      </c>
      <c r="J8" s="139">
        <v>42369</v>
      </c>
      <c r="L8" s="192" t="s">
        <v>478</v>
      </c>
    </row>
    <row r="9" spans="1:12" ht="15.6" x14ac:dyDescent="0.25">
      <c r="A9" s="315" t="s">
        <v>200</v>
      </c>
      <c r="B9" s="138" t="s">
        <v>194</v>
      </c>
      <c r="D9" s="138" t="s">
        <v>194</v>
      </c>
      <c r="J9" s="139">
        <v>42460</v>
      </c>
      <c r="L9" s="192" t="s">
        <v>480</v>
      </c>
    </row>
    <row r="10" spans="1:12" ht="15.6" x14ac:dyDescent="0.25">
      <c r="A10" s="315" t="s">
        <v>201</v>
      </c>
      <c r="B10" s="138" t="s">
        <v>194</v>
      </c>
      <c r="J10" s="139">
        <v>42551</v>
      </c>
      <c r="L10" s="192" t="s">
        <v>481</v>
      </c>
    </row>
    <row r="11" spans="1:12" ht="17.399999999999999" x14ac:dyDescent="0.3">
      <c r="A11" s="315" t="s">
        <v>202</v>
      </c>
      <c r="B11" s="138" t="s">
        <v>194</v>
      </c>
      <c r="D11" s="141"/>
      <c r="F11" s="122" t="s">
        <v>276</v>
      </c>
      <c r="H11" s="191" t="s">
        <v>141</v>
      </c>
      <c r="J11" s="139">
        <v>42643</v>
      </c>
      <c r="L11" s="192" t="s">
        <v>482</v>
      </c>
    </row>
    <row r="12" spans="1:12" ht="15.6" x14ac:dyDescent="0.25">
      <c r="A12" s="315" t="s">
        <v>512</v>
      </c>
      <c r="B12" s="138" t="s">
        <v>191</v>
      </c>
      <c r="F12" s="123" t="s">
        <v>274</v>
      </c>
      <c r="H12" s="137" t="s">
        <v>395</v>
      </c>
      <c r="J12" s="139">
        <v>42735</v>
      </c>
      <c r="L12" s="192" t="s">
        <v>483</v>
      </c>
    </row>
    <row r="13" spans="1:12" ht="17.399999999999999" x14ac:dyDescent="0.3">
      <c r="A13" s="315" t="s">
        <v>456</v>
      </c>
      <c r="B13" s="138" t="s">
        <v>194</v>
      </c>
      <c r="D13" s="142" t="s">
        <v>92</v>
      </c>
      <c r="F13" s="123" t="s">
        <v>273</v>
      </c>
      <c r="H13" s="137" t="s">
        <v>397</v>
      </c>
      <c r="J13" s="139">
        <v>42825</v>
      </c>
    </row>
    <row r="14" spans="1:12" ht="15.6" x14ac:dyDescent="0.25">
      <c r="A14" s="315" t="s">
        <v>150</v>
      </c>
      <c r="B14" s="137" t="s">
        <v>437</v>
      </c>
      <c r="D14" s="137" t="s">
        <v>254</v>
      </c>
      <c r="F14" s="121"/>
      <c r="H14" s="137" t="s">
        <v>396</v>
      </c>
      <c r="J14" s="139">
        <v>42916</v>
      </c>
    </row>
    <row r="15" spans="1:12" ht="15.6" x14ac:dyDescent="0.25">
      <c r="A15" s="315" t="s">
        <v>523</v>
      </c>
      <c r="B15" s="138" t="s">
        <v>194</v>
      </c>
      <c r="D15" s="137" t="s">
        <v>253</v>
      </c>
      <c r="J15" s="139">
        <v>43008</v>
      </c>
    </row>
    <row r="16" spans="1:12" ht="15.6" x14ac:dyDescent="0.3">
      <c r="A16" s="315" t="s">
        <v>522</v>
      </c>
      <c r="B16" s="138" t="s">
        <v>194</v>
      </c>
      <c r="D16" s="137" t="s">
        <v>474</v>
      </c>
      <c r="F16" s="191" t="s">
        <v>315</v>
      </c>
      <c r="J16" s="139">
        <v>43100</v>
      </c>
      <c r="L16" s="327"/>
    </row>
    <row r="17" spans="1:10" ht="15.6" x14ac:dyDescent="0.3">
      <c r="A17" s="315" t="s">
        <v>457</v>
      </c>
      <c r="B17" s="138" t="s">
        <v>194</v>
      </c>
      <c r="D17" s="143" t="s">
        <v>101</v>
      </c>
      <c r="F17" s="137" t="s">
        <v>316</v>
      </c>
      <c r="J17" s="139">
        <v>43190</v>
      </c>
    </row>
    <row r="18" spans="1:10" ht="15.6" x14ac:dyDescent="0.25">
      <c r="A18" s="315" t="s">
        <v>203</v>
      </c>
      <c r="B18" s="138" t="s">
        <v>194</v>
      </c>
      <c r="D18" s="137" t="s">
        <v>255</v>
      </c>
      <c r="E18" s="132"/>
      <c r="F18" s="192" t="s">
        <v>318</v>
      </c>
      <c r="G18" s="132"/>
      <c r="H18" s="132"/>
      <c r="J18" s="139">
        <v>43281</v>
      </c>
    </row>
    <row r="19" spans="1:10" ht="15.6" x14ac:dyDescent="0.25">
      <c r="A19" s="315" t="s">
        <v>458</v>
      </c>
      <c r="B19" s="138" t="s">
        <v>194</v>
      </c>
      <c r="D19" s="137" t="s">
        <v>256</v>
      </c>
      <c r="E19" s="132"/>
      <c r="F19" s="192" t="s">
        <v>317</v>
      </c>
      <c r="G19" s="132"/>
      <c r="H19" s="132"/>
      <c r="J19" s="139">
        <v>43373</v>
      </c>
    </row>
    <row r="20" spans="1:10" ht="15.6" x14ac:dyDescent="0.25">
      <c r="A20" s="315" t="s">
        <v>204</v>
      </c>
      <c r="B20" s="138" t="s">
        <v>194</v>
      </c>
      <c r="E20" s="132"/>
      <c r="F20" s="192" t="s">
        <v>319</v>
      </c>
      <c r="G20" s="132"/>
      <c r="H20" s="132"/>
      <c r="J20" s="139">
        <v>43465</v>
      </c>
    </row>
    <row r="21" spans="1:10" ht="15.6" x14ac:dyDescent="0.25">
      <c r="A21" s="315" t="s">
        <v>205</v>
      </c>
      <c r="B21" s="138" t="s">
        <v>194</v>
      </c>
      <c r="D21" s="144" t="s">
        <v>109</v>
      </c>
      <c r="E21" s="132"/>
      <c r="F21" s="192" t="s">
        <v>320</v>
      </c>
      <c r="G21" s="132"/>
      <c r="H21" s="132"/>
      <c r="J21" s="139">
        <v>43555</v>
      </c>
    </row>
    <row r="22" spans="1:10" ht="15.6" x14ac:dyDescent="0.25">
      <c r="A22" s="315" t="s">
        <v>151</v>
      </c>
      <c r="B22" s="137" t="s">
        <v>437</v>
      </c>
      <c r="D22" s="145" t="s">
        <v>255</v>
      </c>
      <c r="E22" s="132"/>
      <c r="F22" s="192" t="s">
        <v>18</v>
      </c>
      <c r="G22" s="132"/>
      <c r="H22" s="132"/>
      <c r="J22" s="139">
        <v>43646</v>
      </c>
    </row>
    <row r="23" spans="1:10" ht="15.6" x14ac:dyDescent="0.25">
      <c r="A23" s="315" t="s">
        <v>266</v>
      </c>
      <c r="B23" s="137" t="s">
        <v>441</v>
      </c>
      <c r="D23" s="137" t="s">
        <v>256</v>
      </c>
      <c r="E23" s="132"/>
      <c r="F23" s="132"/>
      <c r="G23" s="132"/>
      <c r="H23" s="132"/>
      <c r="J23" s="139">
        <v>43738</v>
      </c>
    </row>
    <row r="24" spans="1:10" ht="31.2" x14ac:dyDescent="0.25">
      <c r="A24" s="315" t="s">
        <v>544</v>
      </c>
      <c r="B24" s="137"/>
      <c r="E24" s="132"/>
      <c r="F24" s="132"/>
      <c r="G24" s="132"/>
      <c r="H24" s="132"/>
      <c r="J24" s="139">
        <v>43830</v>
      </c>
    </row>
    <row r="25" spans="1:10" ht="31.2" x14ac:dyDescent="0.25">
      <c r="A25" s="315" t="s">
        <v>152</v>
      </c>
      <c r="B25" s="137"/>
      <c r="D25" s="146" t="s">
        <v>308</v>
      </c>
      <c r="E25" s="132"/>
      <c r="F25" s="193" t="s">
        <v>443</v>
      </c>
      <c r="G25" s="132"/>
      <c r="H25" s="132"/>
      <c r="J25" s="139">
        <v>43921</v>
      </c>
    </row>
    <row r="26" spans="1:10" ht="15.6" x14ac:dyDescent="0.25">
      <c r="A26" s="315" t="s">
        <v>153</v>
      </c>
      <c r="B26" s="137" t="s">
        <v>191</v>
      </c>
      <c r="D26" s="147" t="s">
        <v>306</v>
      </c>
      <c r="E26" s="132"/>
      <c r="F26" s="194" t="s">
        <v>322</v>
      </c>
      <c r="G26" s="132"/>
      <c r="H26" s="132"/>
      <c r="J26" s="139">
        <v>44012</v>
      </c>
    </row>
    <row r="27" spans="1:10" ht="15.6" x14ac:dyDescent="0.25">
      <c r="A27" s="315" t="s">
        <v>267</v>
      </c>
      <c r="B27" s="137"/>
      <c r="D27" s="147" t="s">
        <v>307</v>
      </c>
      <c r="E27" s="132"/>
      <c r="F27" s="194" t="s">
        <v>323</v>
      </c>
      <c r="G27" s="132"/>
      <c r="H27" s="132"/>
      <c r="J27" s="139">
        <v>44104</v>
      </c>
    </row>
    <row r="28" spans="1:10" ht="15.6" x14ac:dyDescent="0.25">
      <c r="A28" s="315" t="s">
        <v>206</v>
      </c>
      <c r="B28" s="137" t="s">
        <v>194</v>
      </c>
      <c r="D28" s="137"/>
      <c r="E28" s="132"/>
      <c r="F28" s="194" t="s">
        <v>445</v>
      </c>
      <c r="G28" s="132"/>
      <c r="H28" s="132"/>
      <c r="J28" s="139">
        <v>44196</v>
      </c>
    </row>
    <row r="29" spans="1:10" ht="27.6" x14ac:dyDescent="0.25">
      <c r="A29" s="315" t="s">
        <v>154</v>
      </c>
      <c r="B29" s="137" t="s">
        <v>437</v>
      </c>
      <c r="D29" s="146" t="s">
        <v>128</v>
      </c>
      <c r="E29" s="132"/>
      <c r="F29" s="132"/>
      <c r="G29" s="132"/>
      <c r="H29" s="132"/>
    </row>
    <row r="30" spans="1:10" ht="15.6" x14ac:dyDescent="0.25">
      <c r="A30" s="315" t="s">
        <v>538</v>
      </c>
      <c r="B30" s="137" t="s">
        <v>539</v>
      </c>
      <c r="D30" s="148" t="s">
        <v>258</v>
      </c>
      <c r="E30" s="132"/>
      <c r="F30" s="132"/>
      <c r="G30" s="132"/>
      <c r="H30" s="132"/>
    </row>
    <row r="31" spans="1:10" ht="31.2" x14ac:dyDescent="0.25">
      <c r="A31" s="315" t="s">
        <v>527</v>
      </c>
      <c r="B31" s="137" t="s">
        <v>194</v>
      </c>
      <c r="D31" s="148" t="s">
        <v>257</v>
      </c>
      <c r="E31" s="132"/>
      <c r="F31" s="132"/>
      <c r="G31" s="132"/>
      <c r="H31" s="132"/>
    </row>
    <row r="32" spans="1:10" ht="31.2" x14ac:dyDescent="0.25">
      <c r="A32" s="315" t="s">
        <v>528</v>
      </c>
      <c r="B32" s="137" t="s">
        <v>194</v>
      </c>
      <c r="D32" s="148" t="s">
        <v>18</v>
      </c>
      <c r="E32" s="132"/>
      <c r="F32" s="132"/>
      <c r="G32" s="132"/>
      <c r="H32" s="132"/>
    </row>
    <row r="33" spans="1:8" ht="15.6" x14ac:dyDescent="0.25">
      <c r="A33" s="315" t="s">
        <v>526</v>
      </c>
      <c r="B33" s="137"/>
      <c r="D33" s="132"/>
      <c r="E33" s="132"/>
      <c r="F33" s="132"/>
      <c r="G33" s="132"/>
      <c r="H33" s="132"/>
    </row>
    <row r="34" spans="1:8" ht="15.6" x14ac:dyDescent="0.25">
      <c r="A34" s="315" t="s">
        <v>181</v>
      </c>
      <c r="B34" s="137" t="s">
        <v>437</v>
      </c>
      <c r="D34" s="379"/>
      <c r="E34" s="132"/>
      <c r="F34" s="132"/>
      <c r="G34" s="132"/>
      <c r="H34" s="132"/>
    </row>
    <row r="35" spans="1:8" ht="15.6" x14ac:dyDescent="0.25">
      <c r="A35" s="315" t="s">
        <v>207</v>
      </c>
      <c r="B35" s="138" t="s">
        <v>194</v>
      </c>
      <c r="D35" s="379"/>
      <c r="E35" s="132"/>
      <c r="F35" s="132"/>
      <c r="G35" s="132"/>
      <c r="H35" s="132"/>
    </row>
    <row r="36" spans="1:8" ht="15.6" x14ac:dyDescent="0.25">
      <c r="A36" s="315" t="s">
        <v>156</v>
      </c>
      <c r="B36" s="137"/>
      <c r="D36" s="379"/>
      <c r="E36" s="132"/>
      <c r="F36" s="132"/>
      <c r="G36" s="132"/>
      <c r="H36" s="132"/>
    </row>
    <row r="37" spans="1:8" ht="15.6" x14ac:dyDescent="0.25">
      <c r="A37" s="315" t="s">
        <v>157</v>
      </c>
      <c r="B37" s="137" t="s">
        <v>192</v>
      </c>
      <c r="E37" s="132"/>
      <c r="F37" s="132"/>
      <c r="G37" s="132"/>
      <c r="H37" s="132"/>
    </row>
    <row r="38" spans="1:8" ht="41.4" x14ac:dyDescent="0.25">
      <c r="A38" s="315" t="s">
        <v>517</v>
      </c>
      <c r="B38" s="137" t="s">
        <v>439</v>
      </c>
      <c r="D38" s="146" t="s">
        <v>260</v>
      </c>
      <c r="E38" s="132"/>
      <c r="F38" s="132"/>
      <c r="G38" s="132"/>
      <c r="H38" s="132"/>
    </row>
    <row r="39" spans="1:8" ht="15.6" x14ac:dyDescent="0.25">
      <c r="A39" s="315" t="s">
        <v>208</v>
      </c>
      <c r="B39" s="138" t="s">
        <v>194</v>
      </c>
      <c r="D39" s="147" t="s">
        <v>259</v>
      </c>
      <c r="E39" s="132"/>
      <c r="F39" s="132"/>
      <c r="G39" s="132"/>
      <c r="H39" s="132"/>
    </row>
    <row r="40" spans="1:8" ht="15.6" x14ac:dyDescent="0.25">
      <c r="A40" s="315" t="s">
        <v>209</v>
      </c>
      <c r="B40" s="138" t="s">
        <v>194</v>
      </c>
      <c r="D40" s="147" t="s">
        <v>194</v>
      </c>
      <c r="E40" s="132"/>
      <c r="F40" s="132"/>
      <c r="G40" s="132"/>
      <c r="H40" s="132"/>
    </row>
    <row r="41" spans="1:8" ht="15.6" x14ac:dyDescent="0.25">
      <c r="A41" s="315" t="s">
        <v>158</v>
      </c>
      <c r="B41" s="137"/>
      <c r="D41" s="147" t="s">
        <v>311</v>
      </c>
      <c r="E41" s="132"/>
      <c r="F41" s="132"/>
      <c r="G41" s="132"/>
      <c r="H41" s="132"/>
    </row>
    <row r="42" spans="1:8" ht="15.6" x14ac:dyDescent="0.25">
      <c r="A42" s="315" t="s">
        <v>210</v>
      </c>
      <c r="B42" s="138" t="s">
        <v>194</v>
      </c>
      <c r="D42" s="147" t="s">
        <v>18</v>
      </c>
      <c r="E42" s="132"/>
      <c r="F42" s="132"/>
      <c r="G42" s="132"/>
      <c r="H42" s="132"/>
    </row>
    <row r="43" spans="1:8" ht="31.2" x14ac:dyDescent="0.25">
      <c r="A43" s="315" t="s">
        <v>521</v>
      </c>
      <c r="B43" s="137" t="s">
        <v>191</v>
      </c>
      <c r="E43" s="132"/>
      <c r="F43" s="132"/>
      <c r="G43" s="132"/>
      <c r="H43" s="132"/>
    </row>
    <row r="44" spans="1:8" ht="15.6" x14ac:dyDescent="0.25">
      <c r="A44" s="315" t="s">
        <v>442</v>
      </c>
      <c r="B44" s="138" t="s">
        <v>194</v>
      </c>
      <c r="E44" s="132"/>
      <c r="F44" s="132"/>
      <c r="G44" s="132"/>
      <c r="H44" s="132"/>
    </row>
    <row r="45" spans="1:8" ht="31.2" x14ac:dyDescent="0.25">
      <c r="A45" s="315" t="s">
        <v>160</v>
      </c>
      <c r="B45" s="137"/>
      <c r="D45" s="149" t="s">
        <v>141</v>
      </c>
      <c r="E45" s="132"/>
      <c r="F45" s="342" t="s">
        <v>492</v>
      </c>
      <c r="G45" s="132"/>
      <c r="H45" s="132"/>
    </row>
    <row r="46" spans="1:8" ht="27.6" x14ac:dyDescent="0.25">
      <c r="A46" s="315" t="s">
        <v>161</v>
      </c>
      <c r="B46" s="137" t="s">
        <v>191</v>
      </c>
      <c r="D46" s="150" t="s">
        <v>21</v>
      </c>
      <c r="E46" s="132"/>
      <c r="F46" s="343" t="s">
        <v>489</v>
      </c>
      <c r="G46" s="132"/>
      <c r="H46" s="132"/>
    </row>
    <row r="47" spans="1:8" ht="31.2" x14ac:dyDescent="0.25">
      <c r="A47" s="315" t="s">
        <v>211</v>
      </c>
      <c r="B47" s="138" t="s">
        <v>194</v>
      </c>
      <c r="D47" s="150" t="s">
        <v>99</v>
      </c>
      <c r="E47" s="132"/>
      <c r="F47" s="343" t="s">
        <v>258</v>
      </c>
      <c r="G47" s="132"/>
      <c r="H47" s="132"/>
    </row>
    <row r="48" spans="1:8" ht="15.6" x14ac:dyDescent="0.25">
      <c r="A48" s="315" t="s">
        <v>212</v>
      </c>
      <c r="B48" s="138" t="s">
        <v>194</v>
      </c>
      <c r="D48" s="150" t="s">
        <v>30</v>
      </c>
      <c r="E48" s="132"/>
      <c r="F48" s="343" t="s">
        <v>490</v>
      </c>
      <c r="G48" s="132"/>
      <c r="H48" s="132"/>
    </row>
    <row r="49" spans="1:8" ht="15.6" x14ac:dyDescent="0.25">
      <c r="A49" s="315" t="s">
        <v>459</v>
      </c>
      <c r="B49" s="138" t="s">
        <v>194</v>
      </c>
      <c r="D49" s="150" t="s">
        <v>38</v>
      </c>
      <c r="E49" s="132"/>
      <c r="F49" s="343" t="s">
        <v>491</v>
      </c>
      <c r="G49" s="132"/>
      <c r="H49" s="132"/>
    </row>
    <row r="50" spans="1:8" ht="15.6" x14ac:dyDescent="0.25">
      <c r="A50" s="315" t="s">
        <v>460</v>
      </c>
      <c r="B50" s="138" t="s">
        <v>194</v>
      </c>
      <c r="D50" s="150" t="s">
        <v>41</v>
      </c>
      <c r="E50" s="132"/>
      <c r="F50" s="343" t="s">
        <v>18</v>
      </c>
      <c r="G50" s="132"/>
      <c r="H50" s="132"/>
    </row>
    <row r="51" spans="1:8" ht="15.6" x14ac:dyDescent="0.25">
      <c r="A51" s="315" t="s">
        <v>461</v>
      </c>
      <c r="B51" s="138" t="s">
        <v>194</v>
      </c>
      <c r="D51" s="150" t="s">
        <v>46</v>
      </c>
      <c r="E51" s="132"/>
      <c r="F51" s="132"/>
      <c r="G51" s="132"/>
      <c r="H51" s="132"/>
    </row>
    <row r="52" spans="1:8" ht="15.6" x14ac:dyDescent="0.25">
      <c r="A52" s="315" t="s">
        <v>462</v>
      </c>
      <c r="B52" s="138" t="s">
        <v>194</v>
      </c>
      <c r="D52" s="150" t="s">
        <v>50</v>
      </c>
      <c r="E52" s="132"/>
      <c r="F52" s="132"/>
      <c r="G52" s="132"/>
      <c r="H52" s="132"/>
    </row>
    <row r="53" spans="1:8" ht="15.6" x14ac:dyDescent="0.3">
      <c r="A53" s="315" t="s">
        <v>463</v>
      </c>
      <c r="B53" s="138" t="s">
        <v>194</v>
      </c>
      <c r="D53" s="150" t="s">
        <v>56</v>
      </c>
      <c r="E53" s="132"/>
      <c r="F53" s="350" t="s">
        <v>504</v>
      </c>
      <c r="G53" s="132"/>
      <c r="H53" s="132"/>
    </row>
    <row r="54" spans="1:8" ht="15.6" x14ac:dyDescent="0.3">
      <c r="A54" s="315" t="s">
        <v>464</v>
      </c>
      <c r="B54" s="138" t="s">
        <v>194</v>
      </c>
      <c r="D54" s="150" t="s">
        <v>100</v>
      </c>
      <c r="E54" s="132"/>
      <c r="F54" s="351" t="s">
        <v>505</v>
      </c>
      <c r="G54" s="132"/>
      <c r="H54" s="132"/>
    </row>
    <row r="55" spans="1:8" ht="15.6" x14ac:dyDescent="0.3">
      <c r="A55" s="315" t="s">
        <v>294</v>
      </c>
      <c r="B55" s="138" t="s">
        <v>194</v>
      </c>
      <c r="D55" s="150" t="s">
        <v>62</v>
      </c>
      <c r="E55" s="132"/>
      <c r="F55" s="351" t="s">
        <v>506</v>
      </c>
      <c r="G55" s="132"/>
      <c r="H55" s="132"/>
    </row>
    <row r="56" spans="1:8" ht="15.6" x14ac:dyDescent="0.25">
      <c r="A56" s="315" t="s">
        <v>295</v>
      </c>
      <c r="B56" s="138" t="s">
        <v>194</v>
      </c>
      <c r="D56" s="150" t="s">
        <v>69</v>
      </c>
      <c r="E56" s="132"/>
      <c r="F56" s="132"/>
      <c r="G56" s="132"/>
      <c r="H56" s="132"/>
    </row>
    <row r="57" spans="1:8" ht="15.6" x14ac:dyDescent="0.25">
      <c r="A57" s="315" t="s">
        <v>465</v>
      </c>
      <c r="B57" s="138" t="s">
        <v>194</v>
      </c>
      <c r="D57" s="150" t="s">
        <v>343</v>
      </c>
      <c r="E57" s="132"/>
      <c r="F57" s="132"/>
      <c r="G57" s="132"/>
      <c r="H57" s="132"/>
    </row>
    <row r="58" spans="1:8" ht="15.6" x14ac:dyDescent="0.25">
      <c r="A58" s="315" t="s">
        <v>466</v>
      </c>
      <c r="B58" s="138" t="s">
        <v>194</v>
      </c>
      <c r="D58" s="150" t="s">
        <v>80</v>
      </c>
      <c r="E58" s="132"/>
      <c r="F58" s="132"/>
      <c r="G58" s="132"/>
      <c r="H58" s="132"/>
    </row>
    <row r="59" spans="1:8" ht="15.6" x14ac:dyDescent="0.25">
      <c r="A59" s="315" t="s">
        <v>467</v>
      </c>
      <c r="B59" s="138" t="s">
        <v>194</v>
      </c>
      <c r="D59" s="150" t="s">
        <v>18</v>
      </c>
    </row>
    <row r="60" spans="1:8" ht="15.6" x14ac:dyDescent="0.25">
      <c r="A60" s="315" t="s">
        <v>468</v>
      </c>
      <c r="B60" s="138" t="s">
        <v>194</v>
      </c>
    </row>
    <row r="61" spans="1:8" ht="15.6" x14ac:dyDescent="0.25">
      <c r="A61" s="315" t="s">
        <v>469</v>
      </c>
      <c r="B61" s="138" t="s">
        <v>194</v>
      </c>
      <c r="D61" s="149" t="s">
        <v>355</v>
      </c>
    </row>
    <row r="62" spans="1:8" ht="15.6" x14ac:dyDescent="0.25">
      <c r="A62" s="315" t="s">
        <v>182</v>
      </c>
      <c r="B62" s="138"/>
      <c r="D62" s="150" t="s">
        <v>356</v>
      </c>
    </row>
    <row r="63" spans="1:8" ht="31.2" x14ac:dyDescent="0.25">
      <c r="A63" s="315" t="s">
        <v>162</v>
      </c>
      <c r="B63" s="137"/>
      <c r="D63" s="150" t="s">
        <v>357</v>
      </c>
    </row>
    <row r="64" spans="1:8" ht="15.6" x14ac:dyDescent="0.25">
      <c r="A64" s="315" t="s">
        <v>163</v>
      </c>
      <c r="B64" s="137"/>
      <c r="D64" s="150" t="s">
        <v>358</v>
      </c>
    </row>
    <row r="65" spans="1:4" ht="15.6" x14ac:dyDescent="0.25">
      <c r="A65" s="315" t="s">
        <v>183</v>
      </c>
      <c r="B65" s="137"/>
      <c r="D65" s="357"/>
    </row>
    <row r="66" spans="1:4" ht="15.6" x14ac:dyDescent="0.25">
      <c r="A66" s="315" t="s">
        <v>268</v>
      </c>
      <c r="B66" s="137"/>
      <c r="D66" s="357"/>
    </row>
    <row r="67" spans="1:4" ht="15.6" x14ac:dyDescent="0.25">
      <c r="A67" s="315" t="s">
        <v>184</v>
      </c>
      <c r="B67" s="137"/>
      <c r="D67" s="132"/>
    </row>
    <row r="68" spans="1:4" ht="15.6" x14ac:dyDescent="0.25">
      <c r="A68" s="315" t="s">
        <v>434</v>
      </c>
      <c r="B68" s="137"/>
    </row>
    <row r="69" spans="1:4" ht="15.6" x14ac:dyDescent="0.25">
      <c r="A69" s="315" t="s">
        <v>164</v>
      </c>
      <c r="B69" s="137"/>
    </row>
    <row r="70" spans="1:4" ht="15.6" x14ac:dyDescent="0.25">
      <c r="A70" s="315" t="s">
        <v>165</v>
      </c>
      <c r="B70" s="137"/>
    </row>
    <row r="71" spans="1:4" ht="15.6" x14ac:dyDescent="0.25">
      <c r="A71" s="315" t="s">
        <v>213</v>
      </c>
      <c r="B71" s="138" t="s">
        <v>194</v>
      </c>
    </row>
    <row r="72" spans="1:4" ht="15.6" x14ac:dyDescent="0.25">
      <c r="A72" s="315" t="s">
        <v>470</v>
      </c>
      <c r="B72" s="138" t="s">
        <v>194</v>
      </c>
    </row>
    <row r="73" spans="1:4" ht="15.6" x14ac:dyDescent="0.25">
      <c r="A73" s="315" t="s">
        <v>166</v>
      </c>
      <c r="B73" s="137"/>
    </row>
    <row r="74" spans="1:4" ht="15.6" x14ac:dyDescent="0.25">
      <c r="A74" s="315" t="s">
        <v>167</v>
      </c>
      <c r="B74" s="137"/>
    </row>
    <row r="75" spans="1:4" ht="15.6" x14ac:dyDescent="0.25">
      <c r="A75" s="315" t="s">
        <v>168</v>
      </c>
      <c r="B75" s="137"/>
    </row>
    <row r="76" spans="1:4" ht="15.6" x14ac:dyDescent="0.25">
      <c r="A76" s="315" t="s">
        <v>214</v>
      </c>
      <c r="B76" s="138" t="s">
        <v>194</v>
      </c>
    </row>
    <row r="77" spans="1:4" ht="15.6" x14ac:dyDescent="0.25">
      <c r="A77" s="315" t="s">
        <v>215</v>
      </c>
      <c r="B77" s="138" t="s">
        <v>194</v>
      </c>
    </row>
    <row r="78" spans="1:4" ht="15.6" x14ac:dyDescent="0.25">
      <c r="A78" s="315" t="s">
        <v>185</v>
      </c>
      <c r="B78" s="138" t="s">
        <v>194</v>
      </c>
    </row>
    <row r="79" spans="1:4" ht="15.6" x14ac:dyDescent="0.25">
      <c r="A79" s="315" t="s">
        <v>186</v>
      </c>
      <c r="B79" s="137"/>
    </row>
    <row r="80" spans="1:4" ht="15.6" x14ac:dyDescent="0.25">
      <c r="A80" s="315" t="s">
        <v>454</v>
      </c>
      <c r="B80" s="138" t="s">
        <v>194</v>
      </c>
    </row>
    <row r="81" spans="1:2" ht="15.6" x14ac:dyDescent="0.25">
      <c r="A81" s="315" t="s">
        <v>169</v>
      </c>
      <c r="B81" s="137" t="s">
        <v>437</v>
      </c>
    </row>
    <row r="82" spans="1:2" ht="15.6" x14ac:dyDescent="0.25">
      <c r="A82" s="315" t="s">
        <v>511</v>
      </c>
      <c r="B82" s="137" t="s">
        <v>191</v>
      </c>
    </row>
    <row r="83" spans="1:2" ht="15.6" x14ac:dyDescent="0.25">
      <c r="A83" s="315" t="s">
        <v>433</v>
      </c>
      <c r="B83" s="137"/>
    </row>
    <row r="84" spans="1:2" ht="15.6" x14ac:dyDescent="0.25">
      <c r="A84" s="315" t="s">
        <v>216</v>
      </c>
      <c r="B84" s="138" t="s">
        <v>194</v>
      </c>
    </row>
    <row r="85" spans="1:2" ht="15.6" x14ac:dyDescent="0.25">
      <c r="A85" s="315" t="s">
        <v>187</v>
      </c>
      <c r="B85" s="137"/>
    </row>
    <row r="86" spans="1:2" ht="15.6" x14ac:dyDescent="0.25">
      <c r="A86" s="315" t="s">
        <v>170</v>
      </c>
      <c r="B86" s="137"/>
    </row>
    <row r="87" spans="1:2" ht="15.6" x14ac:dyDescent="0.25">
      <c r="A87" s="315" t="s">
        <v>546</v>
      </c>
      <c r="B87" s="137"/>
    </row>
    <row r="88" spans="1:2" ht="15.6" x14ac:dyDescent="0.25">
      <c r="A88" s="315" t="s">
        <v>171</v>
      </c>
      <c r="B88" s="137"/>
    </row>
    <row r="89" spans="1:2" ht="15.6" x14ac:dyDescent="0.25">
      <c r="A89" s="315" t="s">
        <v>217</v>
      </c>
      <c r="B89" s="138" t="s">
        <v>194</v>
      </c>
    </row>
    <row r="90" spans="1:2" ht="15.6" x14ac:dyDescent="0.25">
      <c r="A90" s="315" t="s">
        <v>172</v>
      </c>
      <c r="B90" s="137" t="s">
        <v>440</v>
      </c>
    </row>
    <row r="91" spans="1:2" ht="15.6" x14ac:dyDescent="0.25">
      <c r="A91" s="315" t="s">
        <v>218</v>
      </c>
      <c r="B91" s="138" t="s">
        <v>194</v>
      </c>
    </row>
    <row r="92" spans="1:2" ht="15.6" x14ac:dyDescent="0.25">
      <c r="A92" s="315" t="s">
        <v>173</v>
      </c>
      <c r="B92" s="137"/>
    </row>
    <row r="93" spans="1:2" ht="15.6" x14ac:dyDescent="0.25">
      <c r="A93" s="315" t="s">
        <v>543</v>
      </c>
      <c r="B93" s="137"/>
    </row>
    <row r="94" spans="1:2" ht="15.6" x14ac:dyDescent="0.25">
      <c r="A94" s="315" t="s">
        <v>219</v>
      </c>
      <c r="B94" s="138" t="s">
        <v>194</v>
      </c>
    </row>
    <row r="95" spans="1:2" ht="15.6" x14ac:dyDescent="0.25">
      <c r="A95" s="315" t="s">
        <v>545</v>
      </c>
      <c r="B95" s="137"/>
    </row>
    <row r="96" spans="1:2" ht="15.6" x14ac:dyDescent="0.25">
      <c r="A96" s="315" t="s">
        <v>220</v>
      </c>
      <c r="B96" s="138" t="s">
        <v>194</v>
      </c>
    </row>
    <row r="97" spans="1:2" ht="15.6" x14ac:dyDescent="0.25">
      <c r="A97" s="315" t="s">
        <v>221</v>
      </c>
      <c r="B97" s="138" t="s">
        <v>194</v>
      </c>
    </row>
    <row r="98" spans="1:2" ht="15.6" x14ac:dyDescent="0.25">
      <c r="A98" s="315" t="s">
        <v>222</v>
      </c>
      <c r="B98" s="138" t="s">
        <v>194</v>
      </c>
    </row>
    <row r="99" spans="1:2" ht="15.6" x14ac:dyDescent="0.25">
      <c r="A99" s="315" t="s">
        <v>223</v>
      </c>
      <c r="B99" s="138" t="s">
        <v>194</v>
      </c>
    </row>
    <row r="100" spans="1:2" ht="15.6" x14ac:dyDescent="0.25">
      <c r="A100" s="315" t="s">
        <v>224</v>
      </c>
      <c r="B100" s="138" t="s">
        <v>194</v>
      </c>
    </row>
    <row r="101" spans="1:2" ht="15.6" x14ac:dyDescent="0.25">
      <c r="A101" s="315" t="s">
        <v>225</v>
      </c>
      <c r="B101" s="138" t="s">
        <v>194</v>
      </c>
    </row>
    <row r="102" spans="1:2" ht="15.6" x14ac:dyDescent="0.25">
      <c r="A102" s="315" t="s">
        <v>226</v>
      </c>
      <c r="B102" s="138" t="s">
        <v>194</v>
      </c>
    </row>
    <row r="103" spans="1:2" ht="15.6" x14ac:dyDescent="0.25">
      <c r="A103" s="315" t="s">
        <v>227</v>
      </c>
      <c r="B103" s="138" t="s">
        <v>194</v>
      </c>
    </row>
    <row r="104" spans="1:2" ht="15.6" x14ac:dyDescent="0.25">
      <c r="A104" s="315" t="s">
        <v>529</v>
      </c>
      <c r="B104" s="138"/>
    </row>
    <row r="105" spans="1:2" ht="15.6" x14ac:dyDescent="0.25">
      <c r="A105" s="315" t="s">
        <v>530</v>
      </c>
      <c r="B105" s="138" t="s">
        <v>194</v>
      </c>
    </row>
    <row r="106" spans="1:2" ht="15.6" x14ac:dyDescent="0.25">
      <c r="A106" s="315" t="s">
        <v>540</v>
      </c>
      <c r="B106" s="138"/>
    </row>
    <row r="107" spans="1:2" ht="15.6" x14ac:dyDescent="0.25">
      <c r="A107" s="315" t="s">
        <v>174</v>
      </c>
      <c r="B107" s="137"/>
    </row>
    <row r="108" spans="1:2" ht="15.6" x14ac:dyDescent="0.25">
      <c r="A108" s="315" t="s">
        <v>228</v>
      </c>
      <c r="B108" s="138" t="s">
        <v>194</v>
      </c>
    </row>
    <row r="109" spans="1:2" ht="15.6" x14ac:dyDescent="0.25">
      <c r="A109" s="315" t="s">
        <v>448</v>
      </c>
      <c r="B109" s="138" t="s">
        <v>194</v>
      </c>
    </row>
    <row r="110" spans="1:2" ht="15.6" x14ac:dyDescent="0.25">
      <c r="A110" s="315" t="s">
        <v>537</v>
      </c>
      <c r="B110" s="138" t="s">
        <v>194</v>
      </c>
    </row>
    <row r="111" spans="1:2" ht="15.6" x14ac:dyDescent="0.25">
      <c r="A111" s="315" t="s">
        <v>524</v>
      </c>
      <c r="B111" s="138" t="s">
        <v>191</v>
      </c>
    </row>
    <row r="112" spans="1:2" ht="15.6" x14ac:dyDescent="0.25">
      <c r="A112" s="315" t="s">
        <v>229</v>
      </c>
      <c r="B112" s="138" t="s">
        <v>194</v>
      </c>
    </row>
    <row r="113" spans="1:2" ht="15.6" x14ac:dyDescent="0.25">
      <c r="A113" s="315" t="s">
        <v>541</v>
      </c>
      <c r="B113" s="138"/>
    </row>
    <row r="114" spans="1:2" ht="15.6" x14ac:dyDescent="0.25">
      <c r="A114" s="315" t="s">
        <v>542</v>
      </c>
      <c r="B114" s="138"/>
    </row>
    <row r="115" spans="1:2" ht="15.6" x14ac:dyDescent="0.25">
      <c r="A115" s="315" t="s">
        <v>175</v>
      </c>
      <c r="B115" s="137"/>
    </row>
    <row r="116" spans="1:2" ht="15.6" x14ac:dyDescent="0.25">
      <c r="A116" s="315" t="s">
        <v>536</v>
      </c>
      <c r="B116" s="138" t="s">
        <v>194</v>
      </c>
    </row>
    <row r="117" spans="1:2" ht="15.6" x14ac:dyDescent="0.25">
      <c r="A117" s="315" t="s">
        <v>532</v>
      </c>
      <c r="B117" s="138" t="s">
        <v>194</v>
      </c>
    </row>
    <row r="118" spans="1:2" ht="15.6" x14ac:dyDescent="0.25">
      <c r="A118" s="315" t="s">
        <v>533</v>
      </c>
      <c r="B118" s="138" t="s">
        <v>194</v>
      </c>
    </row>
    <row r="119" spans="1:2" ht="15.6" x14ac:dyDescent="0.25">
      <c r="A119" s="315" t="s">
        <v>435</v>
      </c>
      <c r="B119" s="138" t="s">
        <v>194</v>
      </c>
    </row>
    <row r="120" spans="1:2" ht="15.6" x14ac:dyDescent="0.25">
      <c r="A120" s="315" t="s">
        <v>230</v>
      </c>
      <c r="B120" s="138" t="s">
        <v>194</v>
      </c>
    </row>
    <row r="121" spans="1:2" ht="15.6" x14ac:dyDescent="0.25">
      <c r="A121" s="315" t="s">
        <v>231</v>
      </c>
      <c r="B121" s="138" t="s">
        <v>194</v>
      </c>
    </row>
    <row r="122" spans="1:2" ht="15.6" x14ac:dyDescent="0.25">
      <c r="A122" s="315" t="s">
        <v>534</v>
      </c>
      <c r="B122" s="138" t="s">
        <v>194</v>
      </c>
    </row>
    <row r="123" spans="1:2" ht="15.6" x14ac:dyDescent="0.25">
      <c r="A123" s="315" t="s">
        <v>535</v>
      </c>
      <c r="B123" s="138" t="s">
        <v>194</v>
      </c>
    </row>
    <row r="124" spans="1:2" ht="15.6" x14ac:dyDescent="0.25">
      <c r="A124" s="315" t="s">
        <v>189</v>
      </c>
      <c r="B124" s="137" t="s">
        <v>438</v>
      </c>
    </row>
    <row r="125" spans="1:2" ht="15.6" x14ac:dyDescent="0.25">
      <c r="A125" s="315" t="s">
        <v>176</v>
      </c>
      <c r="B125" s="137"/>
    </row>
    <row r="126" spans="1:2" ht="15.6" x14ac:dyDescent="0.25">
      <c r="A126" s="315" t="s">
        <v>232</v>
      </c>
      <c r="B126" s="138" t="s">
        <v>194</v>
      </c>
    </row>
    <row r="127" spans="1:2" ht="15.6" x14ac:dyDescent="0.25">
      <c r="A127" s="315" t="s">
        <v>177</v>
      </c>
      <c r="B127" s="137"/>
    </row>
    <row r="128" spans="1:2" ht="15.6" x14ac:dyDescent="0.25">
      <c r="A128" s="315" t="s">
        <v>178</v>
      </c>
      <c r="B128" s="137"/>
    </row>
    <row r="129" spans="1:4" ht="15.6" x14ac:dyDescent="0.25">
      <c r="A129" s="315" t="s">
        <v>233</v>
      </c>
      <c r="B129" s="138" t="s">
        <v>194</v>
      </c>
    </row>
    <row r="130" spans="1:4" ht="15.6" x14ac:dyDescent="0.25">
      <c r="A130" s="315" t="s">
        <v>447</v>
      </c>
      <c r="B130" s="138" t="s">
        <v>194</v>
      </c>
    </row>
    <row r="131" spans="1:4" ht="15.6" x14ac:dyDescent="0.25">
      <c r="A131" s="315" t="s">
        <v>471</v>
      </c>
      <c r="B131" s="138" t="s">
        <v>194</v>
      </c>
    </row>
    <row r="132" spans="1:4" ht="15.6" x14ac:dyDescent="0.25">
      <c r="A132" s="315" t="s">
        <v>234</v>
      </c>
      <c r="B132" s="138" t="s">
        <v>194</v>
      </c>
    </row>
    <row r="133" spans="1:4" ht="15.6" x14ac:dyDescent="0.25">
      <c r="A133" s="315" t="s">
        <v>235</v>
      </c>
      <c r="B133" s="138" t="s">
        <v>194</v>
      </c>
    </row>
    <row r="134" spans="1:4" ht="15.6" x14ac:dyDescent="0.25">
      <c r="A134" s="315" t="s">
        <v>236</v>
      </c>
      <c r="B134" s="138" t="s">
        <v>194</v>
      </c>
    </row>
    <row r="135" spans="1:4" ht="15.6" x14ac:dyDescent="0.25">
      <c r="A135" s="315" t="s">
        <v>237</v>
      </c>
      <c r="B135" s="138" t="s">
        <v>194</v>
      </c>
    </row>
    <row r="136" spans="1:4" ht="31.2" x14ac:dyDescent="0.25">
      <c r="A136" s="315" t="s">
        <v>515</v>
      </c>
      <c r="B136" s="138" t="s">
        <v>194</v>
      </c>
    </row>
    <row r="137" spans="1:4" ht="31.2" x14ac:dyDescent="0.25">
      <c r="A137" s="315" t="s">
        <v>514</v>
      </c>
      <c r="B137" s="138" t="s">
        <v>194</v>
      </c>
    </row>
    <row r="138" spans="1:4" ht="31.2" x14ac:dyDescent="0.25">
      <c r="A138" s="315" t="s">
        <v>516</v>
      </c>
      <c r="B138" s="138" t="s">
        <v>194</v>
      </c>
    </row>
    <row r="139" spans="1:4" ht="15.6" x14ac:dyDescent="0.25">
      <c r="A139" s="315" t="s">
        <v>190</v>
      </c>
      <c r="B139" s="137" t="s">
        <v>191</v>
      </c>
    </row>
    <row r="140" spans="1:4" ht="15.6" x14ac:dyDescent="0.25">
      <c r="A140" s="315" t="s">
        <v>513</v>
      </c>
      <c r="B140" s="137" t="s">
        <v>191</v>
      </c>
    </row>
    <row r="141" spans="1:4" ht="15.6" x14ac:dyDescent="0.25">
      <c r="A141" s="315" t="s">
        <v>179</v>
      </c>
      <c r="B141" s="137" t="s">
        <v>438</v>
      </c>
    </row>
    <row r="142" spans="1:4" ht="15.6" x14ac:dyDescent="0.25">
      <c r="A142" s="315" t="s">
        <v>525</v>
      </c>
      <c r="B142" s="137" t="s">
        <v>191</v>
      </c>
      <c r="D142" s="132"/>
    </row>
    <row r="143" spans="1:4" x14ac:dyDescent="0.25">
      <c r="D143" s="132"/>
    </row>
    <row r="144" spans="1:4" x14ac:dyDescent="0.25">
      <c r="D144" s="132"/>
    </row>
    <row r="147" spans="1:2" ht="20.399999999999999" x14ac:dyDescent="0.35">
      <c r="A147" s="337" t="s">
        <v>472</v>
      </c>
      <c r="B147" s="339"/>
    </row>
    <row r="148" spans="1:2" ht="15.6" x14ac:dyDescent="0.25">
      <c r="A148" s="315" t="s">
        <v>148</v>
      </c>
      <c r="B148" s="340"/>
    </row>
    <row r="149" spans="1:2" ht="15.6" x14ac:dyDescent="0.25">
      <c r="A149" s="315" t="s">
        <v>149</v>
      </c>
      <c r="B149" s="340"/>
    </row>
    <row r="150" spans="1:2" ht="15.6" x14ac:dyDescent="0.25">
      <c r="A150" s="315" t="s">
        <v>150</v>
      </c>
      <c r="B150" s="340"/>
    </row>
    <row r="151" spans="1:2" ht="15.6" x14ac:dyDescent="0.25">
      <c r="A151" s="315" t="s">
        <v>151</v>
      </c>
      <c r="B151" s="340"/>
    </row>
    <row r="152" spans="1:2" ht="15.6" x14ac:dyDescent="0.25">
      <c r="A152" s="315" t="s">
        <v>152</v>
      </c>
      <c r="B152" s="340"/>
    </row>
    <row r="153" spans="1:2" ht="15.6" x14ac:dyDescent="0.25">
      <c r="A153" s="315" t="s">
        <v>153</v>
      </c>
      <c r="B153" s="340"/>
    </row>
    <row r="154" spans="1:2" ht="15.6" x14ac:dyDescent="0.25">
      <c r="A154" s="315" t="s">
        <v>154</v>
      </c>
      <c r="B154" s="340"/>
    </row>
    <row r="155" spans="1:2" ht="15.6" x14ac:dyDescent="0.25">
      <c r="A155" s="315" t="s">
        <v>526</v>
      </c>
      <c r="B155" s="340"/>
    </row>
    <row r="156" spans="1:2" ht="15.6" x14ac:dyDescent="0.25">
      <c r="A156" s="315" t="s">
        <v>155</v>
      </c>
      <c r="B156" s="340"/>
    </row>
    <row r="157" spans="1:2" ht="15.6" x14ac:dyDescent="0.25">
      <c r="A157" s="315" t="s">
        <v>156</v>
      </c>
      <c r="B157" s="340"/>
    </row>
    <row r="158" spans="1:2" ht="15.6" x14ac:dyDescent="0.25">
      <c r="A158" s="315" t="s">
        <v>157</v>
      </c>
      <c r="B158" s="340"/>
    </row>
    <row r="159" spans="1:2" ht="15.6" x14ac:dyDescent="0.25">
      <c r="A159" s="315" t="s">
        <v>518</v>
      </c>
      <c r="B159" s="340"/>
    </row>
    <row r="160" spans="1:2" ht="15.6" x14ac:dyDescent="0.25">
      <c r="A160" s="315" t="s">
        <v>158</v>
      </c>
      <c r="B160" s="340"/>
    </row>
    <row r="161" spans="1:2" ht="15.6" x14ac:dyDescent="0.25">
      <c r="A161" s="315" t="s">
        <v>159</v>
      </c>
      <c r="B161" s="340"/>
    </row>
    <row r="162" spans="1:2" ht="31.2" x14ac:dyDescent="0.25">
      <c r="A162" s="315" t="s">
        <v>160</v>
      </c>
      <c r="B162" s="340"/>
    </row>
    <row r="163" spans="1:2" ht="15.6" x14ac:dyDescent="0.25">
      <c r="A163" s="315" t="s">
        <v>161</v>
      </c>
      <c r="B163" s="340"/>
    </row>
    <row r="164" spans="1:2" ht="31.2" x14ac:dyDescent="0.25">
      <c r="A164" s="315" t="s">
        <v>162</v>
      </c>
      <c r="B164" s="340"/>
    </row>
    <row r="165" spans="1:2" ht="15.6" x14ac:dyDescent="0.25">
      <c r="A165" s="315" t="s">
        <v>163</v>
      </c>
      <c r="B165" s="340"/>
    </row>
    <row r="166" spans="1:2" ht="15.6" x14ac:dyDescent="0.25">
      <c r="A166" s="315" t="s">
        <v>434</v>
      </c>
      <c r="B166" s="340"/>
    </row>
    <row r="167" spans="1:2" ht="15.6" x14ac:dyDescent="0.25">
      <c r="A167" s="315" t="s">
        <v>164</v>
      </c>
      <c r="B167" s="340"/>
    </row>
    <row r="168" spans="1:2" ht="15.6" x14ac:dyDescent="0.25">
      <c r="A168" s="315" t="s">
        <v>165</v>
      </c>
      <c r="B168" s="340"/>
    </row>
    <row r="169" spans="1:2" ht="15.6" x14ac:dyDescent="0.25">
      <c r="A169" s="315" t="s">
        <v>166</v>
      </c>
      <c r="B169" s="340"/>
    </row>
    <row r="170" spans="1:2" ht="15.6" x14ac:dyDescent="0.25">
      <c r="A170" s="315" t="s">
        <v>167</v>
      </c>
      <c r="B170" s="340"/>
    </row>
    <row r="171" spans="1:2" ht="15.6" x14ac:dyDescent="0.25">
      <c r="A171" s="315" t="s">
        <v>168</v>
      </c>
      <c r="B171" s="340"/>
    </row>
    <row r="172" spans="1:2" ht="15.6" x14ac:dyDescent="0.25">
      <c r="A172" s="315" t="s">
        <v>169</v>
      </c>
      <c r="B172" s="340"/>
    </row>
    <row r="173" spans="1:2" ht="15.6" x14ac:dyDescent="0.25">
      <c r="A173" s="315" t="s">
        <v>433</v>
      </c>
      <c r="B173" s="340"/>
    </row>
    <row r="174" spans="1:2" ht="15.6" x14ac:dyDescent="0.25">
      <c r="A174" s="315" t="s">
        <v>170</v>
      </c>
      <c r="B174" s="340"/>
    </row>
    <row r="175" spans="1:2" ht="15.6" x14ac:dyDescent="0.25">
      <c r="A175" s="315" t="s">
        <v>171</v>
      </c>
      <c r="B175" s="340"/>
    </row>
    <row r="176" spans="1:2" ht="15.6" x14ac:dyDescent="0.25">
      <c r="A176" s="315" t="s">
        <v>172</v>
      </c>
      <c r="B176" s="340"/>
    </row>
    <row r="177" spans="1:2" ht="15.6" x14ac:dyDescent="0.25">
      <c r="A177" s="315" t="s">
        <v>173</v>
      </c>
      <c r="B177" s="340"/>
    </row>
    <row r="178" spans="1:2" ht="15.6" x14ac:dyDescent="0.25">
      <c r="A178" s="315" t="s">
        <v>531</v>
      </c>
      <c r="B178" s="340"/>
    </row>
    <row r="179" spans="1:2" ht="15.6" x14ac:dyDescent="0.25">
      <c r="A179" s="315" t="s">
        <v>174</v>
      </c>
      <c r="B179" s="340"/>
    </row>
    <row r="180" spans="1:2" ht="15.6" x14ac:dyDescent="0.25">
      <c r="A180" s="315" t="s">
        <v>175</v>
      </c>
      <c r="B180" s="340"/>
    </row>
    <row r="181" spans="1:2" ht="15.6" x14ac:dyDescent="0.25">
      <c r="A181" s="315" t="s">
        <v>435</v>
      </c>
      <c r="B181" s="340"/>
    </row>
    <row r="182" spans="1:2" ht="15.6" x14ac:dyDescent="0.25">
      <c r="A182" s="315" t="s">
        <v>176</v>
      </c>
      <c r="B182" s="340"/>
    </row>
    <row r="183" spans="1:2" ht="15.6" x14ac:dyDescent="0.25">
      <c r="A183" s="315" t="s">
        <v>177</v>
      </c>
      <c r="B183" s="340"/>
    </row>
    <row r="184" spans="1:2" ht="15.6" x14ac:dyDescent="0.25">
      <c r="A184" s="315" t="s">
        <v>178</v>
      </c>
      <c r="B184" s="340"/>
    </row>
    <row r="185" spans="1:2" ht="15.6" x14ac:dyDescent="0.25">
      <c r="A185" s="315" t="s">
        <v>179</v>
      </c>
      <c r="B185" s="340"/>
    </row>
    <row r="186" spans="1:2" ht="15.6" x14ac:dyDescent="0.25">
      <c r="A186" s="315" t="s">
        <v>436</v>
      </c>
      <c r="B186" s="340"/>
    </row>
    <row r="187" spans="1:2" ht="15.6" x14ac:dyDescent="0.25">
      <c r="A187" s="315" t="s">
        <v>266</v>
      </c>
      <c r="B187" s="340"/>
    </row>
    <row r="188" spans="1:2" ht="15.6" x14ac:dyDescent="0.25">
      <c r="A188" s="315" t="s">
        <v>267</v>
      </c>
      <c r="B188" s="340"/>
    </row>
    <row r="189" spans="1:2" ht="15.6" x14ac:dyDescent="0.25">
      <c r="A189" s="315" t="s">
        <v>181</v>
      </c>
      <c r="B189" s="340"/>
    </row>
    <row r="190" spans="1:2" ht="15.6" x14ac:dyDescent="0.25">
      <c r="A190" s="315" t="s">
        <v>182</v>
      </c>
      <c r="B190" s="340"/>
    </row>
    <row r="191" spans="1:2" ht="15.6" x14ac:dyDescent="0.25">
      <c r="A191" s="315" t="s">
        <v>183</v>
      </c>
      <c r="B191" s="340"/>
    </row>
    <row r="192" spans="1:2" ht="15.6" x14ac:dyDescent="0.25">
      <c r="A192" s="315" t="s">
        <v>268</v>
      </c>
      <c r="B192" s="340"/>
    </row>
    <row r="193" spans="1:2" ht="15.6" x14ac:dyDescent="0.25">
      <c r="A193" s="315" t="s">
        <v>184</v>
      </c>
      <c r="B193" s="340"/>
    </row>
    <row r="194" spans="1:2" ht="15.6" x14ac:dyDescent="0.25">
      <c r="A194" s="315" t="s">
        <v>185</v>
      </c>
      <c r="B194" s="340"/>
    </row>
    <row r="195" spans="1:2" ht="15.6" x14ac:dyDescent="0.25">
      <c r="A195" s="315" t="s">
        <v>186</v>
      </c>
      <c r="B195" s="340"/>
    </row>
    <row r="196" spans="1:2" ht="15.6" x14ac:dyDescent="0.25">
      <c r="A196" s="315" t="s">
        <v>187</v>
      </c>
      <c r="B196" s="340"/>
    </row>
    <row r="197" spans="1:2" ht="15.6" x14ac:dyDescent="0.25">
      <c r="A197" s="315" t="s">
        <v>188</v>
      </c>
      <c r="B197" s="340"/>
    </row>
    <row r="198" spans="1:2" ht="15.6" x14ac:dyDescent="0.25">
      <c r="A198" s="315" t="s">
        <v>190</v>
      </c>
      <c r="B198" s="340"/>
    </row>
    <row r="199" spans="1:2" ht="15.6" x14ac:dyDescent="0.25">
      <c r="A199" s="315" t="s">
        <v>541</v>
      </c>
      <c r="B199" s="340"/>
    </row>
    <row r="200" spans="1:2" ht="15.6" x14ac:dyDescent="0.25">
      <c r="A200" s="315" t="s">
        <v>542</v>
      </c>
      <c r="B200" s="340"/>
    </row>
    <row r="201" spans="1:2" ht="15.6" x14ac:dyDescent="0.25">
      <c r="A201" s="315" t="s">
        <v>189</v>
      </c>
      <c r="B201" s="340"/>
    </row>
    <row r="202" spans="1:2" x14ac:dyDescent="0.25">
      <c r="A202" s="132"/>
      <c r="B202" s="340"/>
    </row>
    <row r="203" spans="1:2" x14ac:dyDescent="0.25">
      <c r="A203" s="132"/>
      <c r="B203" s="340"/>
    </row>
    <row r="204" spans="1:2" x14ac:dyDescent="0.25">
      <c r="A204" s="132"/>
      <c r="B204" s="340"/>
    </row>
    <row r="205" spans="1:2" x14ac:dyDescent="0.25">
      <c r="A205" s="132"/>
      <c r="B205" s="340"/>
    </row>
    <row r="206" spans="1:2" x14ac:dyDescent="0.25">
      <c r="A206" s="132"/>
      <c r="B206" s="340"/>
    </row>
    <row r="207" spans="1:2" x14ac:dyDescent="0.25">
      <c r="A207" s="132"/>
      <c r="B207" s="340"/>
    </row>
    <row r="208" spans="1:2" x14ac:dyDescent="0.25">
      <c r="A208" s="132"/>
      <c r="B208" s="340"/>
    </row>
    <row r="209" spans="1:2" x14ac:dyDescent="0.25">
      <c r="A209" s="132"/>
      <c r="B209" s="340"/>
    </row>
    <row r="210" spans="1:2" x14ac:dyDescent="0.25">
      <c r="A210" s="132"/>
      <c r="B210" s="340"/>
    </row>
    <row r="211" spans="1:2" x14ac:dyDescent="0.25">
      <c r="A211" s="132"/>
      <c r="B211" s="340"/>
    </row>
    <row r="212" spans="1:2" x14ac:dyDescent="0.25">
      <c r="B212" s="340"/>
    </row>
    <row r="213" spans="1:2" x14ac:dyDescent="0.25">
      <c r="B213" s="340"/>
    </row>
    <row r="214" spans="1:2" x14ac:dyDescent="0.25">
      <c r="B214" s="340"/>
    </row>
    <row r="215" spans="1:2" x14ac:dyDescent="0.25">
      <c r="B215" s="340"/>
    </row>
    <row r="216" spans="1:2" x14ac:dyDescent="0.25">
      <c r="B216" s="340"/>
    </row>
    <row r="217" spans="1:2" x14ac:dyDescent="0.25">
      <c r="B217" s="340"/>
    </row>
    <row r="218" spans="1:2" x14ac:dyDescent="0.25">
      <c r="B218" s="340"/>
    </row>
    <row r="219" spans="1:2" x14ac:dyDescent="0.25">
      <c r="B219" s="340"/>
    </row>
    <row r="220" spans="1:2" x14ac:dyDescent="0.25">
      <c r="B220" s="340"/>
    </row>
  </sheetData>
  <sortState ref="A5:B128">
    <sortCondition ref="A5:A128"/>
  </sortState>
  <mergeCells count="1">
    <mergeCell ref="A4:B4"/>
  </mergeCells>
  <dataValidations count="1">
    <dataValidation allowBlank="1" showErrorMessage="1" sqref="L16" xr:uid="{00000000-0002-0000-00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3386814-C024-49B9-92ED-F5C8D9A082DB}">
            <xm:f>'Cover Sheet'!$B$17="Fixed"</xm:f>
            <x14:dxf>
              <font>
                <color rgb="FFFF0000"/>
              </font>
              <numFmt numFmtId="0" formatCode="General"/>
            </x14:dxf>
          </x14:cfRule>
          <xm:sqref>L16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8"/>
  <sheetViews>
    <sheetView topLeftCell="A13" zoomScaleNormal="100" zoomScaleSheetLayoutView="100" workbookViewId="0">
      <selection activeCell="F17" sqref="F17"/>
    </sheetView>
  </sheetViews>
  <sheetFormatPr defaultColWidth="11.44140625" defaultRowHeight="14.4" x14ac:dyDescent="0.3"/>
  <cols>
    <col min="1" max="1" width="5" style="211" bestFit="1" customWidth="1"/>
    <col min="2" max="2" width="34.88671875" style="91" customWidth="1"/>
    <col min="3" max="3" width="39.109375" style="91" customWidth="1"/>
    <col min="4" max="4" width="14.33203125" style="91" customWidth="1"/>
    <col min="5" max="5" width="12.5546875" style="91" customWidth="1"/>
    <col min="6" max="6" width="19.33203125" style="91" customWidth="1"/>
    <col min="7" max="7" width="26.109375" style="91" customWidth="1"/>
    <col min="8" max="8" width="19.109375" style="91" bestFit="1" customWidth="1"/>
    <col min="9" max="9" width="21" style="91" customWidth="1"/>
    <col min="10" max="10" width="41.88671875" style="91" customWidth="1"/>
    <col min="11" max="11" width="26.6640625" style="91" customWidth="1"/>
    <col min="12" max="12" width="19.109375" style="91" bestFit="1" customWidth="1"/>
    <col min="13" max="13" width="22.5546875" style="91" customWidth="1"/>
    <col min="14" max="14" width="35.44140625" style="91" customWidth="1"/>
    <col min="15" max="15" width="12.88671875" style="91" customWidth="1"/>
    <col min="16" max="16" width="27.6640625" style="91" customWidth="1"/>
    <col min="17" max="17" width="10.44140625" style="91" customWidth="1"/>
    <col min="18" max="18" width="37.88671875" style="91" customWidth="1"/>
    <col min="19" max="19" width="16.6640625" style="91" customWidth="1"/>
    <col min="20" max="20" width="19.5546875" style="91" customWidth="1"/>
    <col min="21" max="21" width="4.88671875" style="91" customWidth="1"/>
    <col min="22" max="22" width="24" style="91" customWidth="1"/>
    <col min="23" max="23" width="5.6640625" style="91" customWidth="1"/>
    <col min="24" max="16384" width="11.44140625" style="91"/>
  </cols>
  <sheetData>
    <row r="1" spans="2:21" x14ac:dyDescent="0.3">
      <c r="B1" s="32" t="s">
        <v>0</v>
      </c>
    </row>
    <row r="2" spans="2:21" ht="15" thickBot="1" x14ac:dyDescent="0.35">
      <c r="B2" s="90" t="s">
        <v>333</v>
      </c>
      <c r="T2" s="93" t="s">
        <v>105</v>
      </c>
    </row>
    <row r="3" spans="2:21" x14ac:dyDescent="0.3">
      <c r="B3" s="90"/>
      <c r="F3" s="440" t="s">
        <v>7</v>
      </c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2"/>
      <c r="U3" s="94"/>
    </row>
    <row r="4" spans="2:21" ht="15" customHeight="1" x14ac:dyDescent="0.3">
      <c r="B4" s="90"/>
      <c r="C4" s="100"/>
      <c r="D4" s="101"/>
      <c r="E4" s="101"/>
      <c r="F4" s="443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5"/>
      <c r="U4" s="94"/>
    </row>
    <row r="5" spans="2:21" ht="15" customHeight="1" x14ac:dyDescent="0.3">
      <c r="B5" s="36" t="s">
        <v>8</v>
      </c>
      <c r="C5" s="37">
        <f>VLOOKUP(B5,'Cover Sheet'!$A$5:$B$15,2,FALSE)</f>
        <v>0</v>
      </c>
      <c r="D5" s="63"/>
      <c r="E5" s="102"/>
      <c r="F5" s="443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5"/>
      <c r="U5" s="94"/>
    </row>
    <row r="6" spans="2:21" ht="15" customHeight="1" x14ac:dyDescent="0.3">
      <c r="B6" s="36" t="s">
        <v>10</v>
      </c>
      <c r="C6" s="37">
        <f>VLOOKUP(B6,'Cover Sheet'!$A$5:$B$15,2,FALSE)</f>
        <v>0</v>
      </c>
      <c r="D6" s="63"/>
      <c r="E6" s="102"/>
      <c r="F6" s="443"/>
      <c r="G6" s="444"/>
      <c r="H6" s="444"/>
      <c r="I6" s="444"/>
      <c r="J6" s="444"/>
      <c r="K6" s="444"/>
      <c r="L6" s="444"/>
      <c r="M6" s="444"/>
      <c r="N6" s="444"/>
      <c r="O6" s="444"/>
      <c r="P6" s="444"/>
      <c r="Q6" s="444"/>
      <c r="R6" s="444"/>
      <c r="S6" s="444"/>
      <c r="T6" s="445"/>
      <c r="U6" s="94"/>
    </row>
    <row r="7" spans="2:21" ht="15" customHeight="1" x14ac:dyDescent="0.3">
      <c r="B7" s="36" t="s">
        <v>96</v>
      </c>
      <c r="C7" s="153">
        <f>VLOOKUP(B7,'Cover Sheet'!$A$5:$B$15,2,FALSE)</f>
        <v>0</v>
      </c>
      <c r="D7" s="188"/>
      <c r="E7" s="102"/>
      <c r="F7" s="443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5"/>
      <c r="U7" s="94"/>
    </row>
    <row r="8" spans="2:21" ht="15" customHeight="1" x14ac:dyDescent="0.3">
      <c r="B8" s="36" t="s">
        <v>366</v>
      </c>
      <c r="C8" s="37">
        <f>VLOOKUP(B8,'Cover Sheet'!$A$5:$B$15,2,FALSE)</f>
        <v>0</v>
      </c>
      <c r="D8" s="63"/>
      <c r="E8" s="102"/>
      <c r="F8" s="443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5"/>
      <c r="U8" s="94"/>
    </row>
    <row r="9" spans="2:21" ht="15" customHeight="1" thickBot="1" x14ac:dyDescent="0.35">
      <c r="B9" s="36" t="s">
        <v>12</v>
      </c>
      <c r="C9" s="153">
        <f>VLOOKUP(B9,'Cover Sheet'!$A$5:$B$15,2,FALSE)</f>
        <v>0</v>
      </c>
      <c r="D9" s="188"/>
      <c r="E9" s="102"/>
      <c r="F9" s="446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8"/>
      <c r="U9" s="94"/>
    </row>
    <row r="10" spans="2:21" x14ac:dyDescent="0.3">
      <c r="B10" s="32" t="s">
        <v>261</v>
      </c>
      <c r="C10" s="37">
        <f>VLOOKUP(B10,'Cover Sheet'!$A$5:$B$15,2,FALSE)</f>
        <v>0</v>
      </c>
      <c r="D10" s="63"/>
      <c r="E10" s="102"/>
      <c r="F10" s="102"/>
    </row>
    <row r="11" spans="2:21" ht="15" thickBot="1" x14ac:dyDescent="0.35">
      <c r="B11" s="90"/>
    </row>
    <row r="12" spans="2:21" ht="15" thickBot="1" x14ac:dyDescent="0.35">
      <c r="C12" s="455" t="s">
        <v>106</v>
      </c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457"/>
      <c r="P12" s="449" t="s">
        <v>107</v>
      </c>
      <c r="Q12" s="450"/>
      <c r="R12" s="450"/>
      <c r="S12" s="450"/>
      <c r="T12" s="451"/>
    </row>
    <row r="13" spans="2:21" s="104" customFormat="1" ht="48.75" customHeight="1" thickBot="1" x14ac:dyDescent="0.35">
      <c r="B13" s="97" t="s">
        <v>108</v>
      </c>
      <c r="C13" s="97" t="s">
        <v>127</v>
      </c>
      <c r="D13" s="97" t="s">
        <v>109</v>
      </c>
      <c r="E13" s="103" t="s">
        <v>110</v>
      </c>
      <c r="F13" s="115" t="s">
        <v>275</v>
      </c>
      <c r="G13" s="452" t="s">
        <v>111</v>
      </c>
      <c r="H13" s="453"/>
      <c r="I13" s="454"/>
      <c r="J13" s="97" t="s">
        <v>271</v>
      </c>
      <c r="K13" s="452" t="s">
        <v>112</v>
      </c>
      <c r="L13" s="453"/>
      <c r="M13" s="454"/>
      <c r="N13" s="97" t="s">
        <v>272</v>
      </c>
      <c r="O13" s="97" t="s">
        <v>113</v>
      </c>
      <c r="P13" s="97" t="s">
        <v>132</v>
      </c>
      <c r="Q13" s="97" t="s">
        <v>419</v>
      </c>
      <c r="R13" s="97" t="s">
        <v>420</v>
      </c>
      <c r="S13" s="97" t="s">
        <v>394</v>
      </c>
      <c r="T13" s="97" t="s">
        <v>114</v>
      </c>
    </row>
    <row r="14" spans="2:21" x14ac:dyDescent="0.3">
      <c r="G14" s="277" t="s">
        <v>288</v>
      </c>
      <c r="H14" s="277" t="s">
        <v>291</v>
      </c>
      <c r="I14" s="277" t="s">
        <v>146</v>
      </c>
      <c r="J14" s="368"/>
      <c r="K14" s="277" t="s">
        <v>288</v>
      </c>
      <c r="L14" s="277" t="s">
        <v>291</v>
      </c>
      <c r="M14" s="277" t="s">
        <v>146</v>
      </c>
      <c r="P14" s="105"/>
      <c r="Q14" s="105"/>
      <c r="R14" s="105"/>
      <c r="S14" s="105"/>
    </row>
    <row r="15" spans="2:21" x14ac:dyDescent="0.3">
      <c r="B15" s="353"/>
      <c r="C15" s="356"/>
      <c r="D15" s="227"/>
      <c r="E15" s="220"/>
      <c r="F15" s="220"/>
      <c r="G15" s="289"/>
      <c r="H15" s="289"/>
      <c r="I15" s="289"/>
      <c r="J15" s="235"/>
      <c r="K15" s="289"/>
      <c r="L15" s="289"/>
      <c r="M15" s="289"/>
      <c r="N15" s="235"/>
      <c r="O15" s="377"/>
      <c r="P15" s="216"/>
      <c r="Q15" s="378"/>
      <c r="R15" s="235"/>
      <c r="S15" s="234"/>
      <c r="T15" s="374"/>
    </row>
    <row r="16" spans="2:21" x14ac:dyDescent="0.3">
      <c r="B16" s="353"/>
      <c r="C16" s="356"/>
      <c r="D16" s="227"/>
      <c r="E16" s="220"/>
      <c r="F16" s="220"/>
      <c r="G16" s="289"/>
      <c r="H16" s="289"/>
      <c r="I16" s="289"/>
      <c r="J16" s="235"/>
      <c r="K16" s="289"/>
      <c r="L16" s="289"/>
      <c r="M16" s="289"/>
      <c r="N16" s="235"/>
      <c r="O16" s="377"/>
      <c r="P16" s="354"/>
      <c r="Q16" s="378"/>
      <c r="R16" s="235"/>
      <c r="S16" s="234"/>
      <c r="T16" s="375"/>
    </row>
    <row r="17" spans="1:20" x14ac:dyDescent="0.3">
      <c r="B17" s="356"/>
      <c r="C17" s="356"/>
      <c r="D17" s="227"/>
      <c r="E17" s="220"/>
      <c r="F17" s="220"/>
      <c r="G17" s="289"/>
      <c r="H17" s="289"/>
      <c r="I17" s="289"/>
      <c r="J17" s="235"/>
      <c r="K17" s="289"/>
      <c r="L17" s="289"/>
      <c r="M17" s="289"/>
      <c r="N17" s="235"/>
      <c r="O17" s="377"/>
      <c r="P17" s="216"/>
      <c r="Q17" s="378"/>
      <c r="R17" s="235"/>
      <c r="S17" s="234"/>
      <c r="T17" s="374"/>
    </row>
    <row r="18" spans="1:20" x14ac:dyDescent="0.3">
      <c r="B18" s="356"/>
      <c r="C18" s="356"/>
      <c r="D18" s="227"/>
      <c r="E18" s="220"/>
      <c r="F18" s="220"/>
      <c r="G18" s="289"/>
      <c r="H18" s="289"/>
      <c r="I18" s="289"/>
      <c r="J18" s="235"/>
      <c r="K18" s="289"/>
      <c r="L18" s="289"/>
      <c r="M18" s="289"/>
      <c r="N18" s="235"/>
      <c r="O18" s="377"/>
      <c r="P18" s="216"/>
      <c r="Q18" s="378"/>
      <c r="R18" s="235"/>
      <c r="S18" s="234"/>
      <c r="T18" s="374"/>
    </row>
    <row r="19" spans="1:20" x14ac:dyDescent="0.3">
      <c r="B19" s="356"/>
      <c r="C19" s="356"/>
      <c r="D19" s="227"/>
      <c r="E19" s="220"/>
      <c r="F19" s="220"/>
      <c r="G19" s="289"/>
      <c r="H19" s="289"/>
      <c r="I19" s="289"/>
      <c r="J19" s="235"/>
      <c r="K19" s="289"/>
      <c r="L19" s="289"/>
      <c r="M19" s="289"/>
      <c r="N19" s="235"/>
      <c r="O19" s="377"/>
      <c r="P19" s="216"/>
      <c r="Q19" s="378"/>
      <c r="R19" s="235"/>
      <c r="S19" s="234"/>
      <c r="T19" s="376"/>
    </row>
    <row r="20" spans="1:20" x14ac:dyDescent="0.3">
      <c r="B20" s="356"/>
      <c r="C20" s="356"/>
      <c r="D20" s="227"/>
      <c r="E20" s="220"/>
      <c r="F20" s="220"/>
      <c r="G20" s="289"/>
      <c r="H20" s="289"/>
      <c r="I20" s="289"/>
      <c r="J20" s="235"/>
      <c r="K20" s="289"/>
      <c r="L20" s="289"/>
      <c r="M20" s="289"/>
      <c r="N20" s="235"/>
      <c r="O20" s="377"/>
      <c r="P20" s="216"/>
      <c r="Q20" s="378"/>
      <c r="R20" s="235"/>
      <c r="S20" s="234"/>
      <c r="T20" s="374"/>
    </row>
    <row r="21" spans="1:20" x14ac:dyDescent="0.3">
      <c r="B21" s="356"/>
      <c r="C21" s="356"/>
      <c r="D21" s="227"/>
      <c r="E21" s="220"/>
      <c r="F21" s="220"/>
      <c r="G21" s="289"/>
      <c r="H21" s="289"/>
      <c r="I21" s="289"/>
      <c r="J21" s="235"/>
      <c r="K21" s="289"/>
      <c r="L21" s="289"/>
      <c r="M21" s="289"/>
      <c r="N21" s="235"/>
      <c r="O21" s="377"/>
      <c r="P21" s="216"/>
      <c r="Q21" s="378"/>
      <c r="R21" s="235"/>
      <c r="S21" s="234"/>
      <c r="T21" s="374"/>
    </row>
    <row r="22" spans="1:20" x14ac:dyDescent="0.3">
      <c r="B22" s="356"/>
      <c r="C22" s="356"/>
      <c r="D22" s="227"/>
      <c r="E22" s="220"/>
      <c r="F22" s="220"/>
      <c r="G22" s="289"/>
      <c r="H22" s="289"/>
      <c r="I22" s="289"/>
      <c r="J22" s="235"/>
      <c r="K22" s="289"/>
      <c r="L22" s="289"/>
      <c r="M22" s="289"/>
      <c r="N22" s="235"/>
      <c r="O22" s="377"/>
      <c r="P22" s="216"/>
      <c r="Q22" s="378"/>
      <c r="R22" s="235"/>
      <c r="S22" s="234"/>
      <c r="T22" s="374"/>
    </row>
    <row r="23" spans="1:20" x14ac:dyDescent="0.3">
      <c r="B23" s="356"/>
      <c r="C23" s="356"/>
      <c r="D23" s="227"/>
      <c r="E23" s="220"/>
      <c r="F23" s="220"/>
      <c r="G23" s="289"/>
      <c r="H23" s="289"/>
      <c r="I23" s="289"/>
      <c r="J23" s="235"/>
      <c r="K23" s="289"/>
      <c r="L23" s="289"/>
      <c r="M23" s="289"/>
      <c r="N23" s="235"/>
      <c r="O23" s="377"/>
      <c r="P23" s="216"/>
      <c r="Q23" s="378"/>
      <c r="R23" s="235"/>
      <c r="S23" s="234"/>
      <c r="T23" s="374"/>
    </row>
    <row r="24" spans="1:20" x14ac:dyDescent="0.3">
      <c r="B24" s="356"/>
      <c r="C24" s="356"/>
      <c r="D24" s="227"/>
      <c r="E24" s="220"/>
      <c r="F24" s="220"/>
      <c r="G24" s="289"/>
      <c r="H24" s="289"/>
      <c r="I24" s="289"/>
      <c r="J24" s="235"/>
      <c r="K24" s="289"/>
      <c r="L24" s="289"/>
      <c r="M24" s="289"/>
      <c r="N24" s="235"/>
      <c r="O24" s="377"/>
      <c r="P24" s="216"/>
      <c r="Q24" s="378"/>
      <c r="R24" s="235"/>
      <c r="S24" s="234"/>
      <c r="T24" s="374"/>
    </row>
    <row r="25" spans="1:20" x14ac:dyDescent="0.3">
      <c r="B25" s="356"/>
      <c r="C25" s="356"/>
      <c r="D25" s="227"/>
      <c r="E25" s="220"/>
      <c r="F25" s="220"/>
      <c r="G25" s="289"/>
      <c r="H25" s="289"/>
      <c r="I25" s="289"/>
      <c r="J25" s="235"/>
      <c r="K25" s="289"/>
      <c r="L25" s="289"/>
      <c r="M25" s="289"/>
      <c r="N25" s="235"/>
      <c r="O25" s="377"/>
      <c r="P25" s="216"/>
      <c r="Q25" s="378"/>
      <c r="R25" s="235"/>
      <c r="S25" s="234"/>
      <c r="T25" s="374"/>
    </row>
    <row r="26" spans="1:20" ht="15" thickBot="1" x14ac:dyDescent="0.35">
      <c r="A26" s="211">
        <v>7000</v>
      </c>
      <c r="B26" s="228" t="s">
        <v>284</v>
      </c>
      <c r="C26" s="112"/>
      <c r="D26" s="112"/>
      <c r="E26" s="112"/>
      <c r="F26" s="112"/>
      <c r="G26" s="229"/>
      <c r="H26" s="229"/>
      <c r="I26" s="230">
        <f>SUM(I15:I25)</f>
        <v>0</v>
      </c>
      <c r="J26" s="231"/>
      <c r="K26" s="232"/>
      <c r="L26" s="232"/>
      <c r="M26" s="230">
        <f>SUM(M15:M25)</f>
        <v>0</v>
      </c>
      <c r="N26" s="223"/>
      <c r="O26" s="233">
        <f>COUNT(O15:O25)</f>
        <v>0</v>
      </c>
      <c r="P26" s="112"/>
      <c r="Q26" s="112"/>
      <c r="R26" s="112"/>
      <c r="S26" s="112"/>
      <c r="T26" s="112"/>
    </row>
    <row r="27" spans="1:20" ht="15" thickTop="1" x14ac:dyDescent="0.3">
      <c r="G27" s="101"/>
      <c r="H27" s="101"/>
      <c r="K27" s="101"/>
      <c r="L27" s="101"/>
    </row>
    <row r="28" spans="1:20" x14ac:dyDescent="0.3">
      <c r="B28" s="107" t="s">
        <v>63</v>
      </c>
    </row>
  </sheetData>
  <sheetProtection algorithmName="SHA-512" hashValue="6yYjK2OfU2Asdv7u5bk/VPWqzc+0UMYjqrSwyaVDyT9sPz0ZrSTyJS/1L5z/PG8WF/UZG46379DcAc49T8aX6Q==" saltValue="nablzZWEXS1erjzG1vzVMA==" spinCount="100000" sheet="1" objects="1" scenarios="1" formatColumns="0" insertRows="0"/>
  <protectedRanges>
    <protectedRange sqref="B15:T25" name="Range1"/>
  </protectedRanges>
  <mergeCells count="5">
    <mergeCell ref="F3:T9"/>
    <mergeCell ref="P12:T12"/>
    <mergeCell ref="G13:I13"/>
    <mergeCell ref="K13:M13"/>
    <mergeCell ref="C12:O12"/>
  </mergeCells>
  <dataValidations xWindow="584" yWindow="498" count="7">
    <dataValidation allowBlank="1" showErrorMessage="1" prompt="_x000a_" sqref="B3" xr:uid="{00000000-0002-0000-0900-000000000000}"/>
    <dataValidation allowBlank="1" showInputMessage="1" showErrorMessage="1" prompt="This form collects information on the repo agreements entered into during the reporting period by a repo seller. _x000a_" sqref="B2" xr:uid="{00000000-0002-0000-0900-000001000000}"/>
    <dataValidation allowBlank="1" showErrorMessage="1" sqref="B12:T13 C15:C25" xr:uid="{00000000-0002-0000-0900-000002000000}"/>
    <dataValidation type="date" operator="greaterThan" allowBlank="1" showErrorMessage="1" sqref="N15:N25 R15:R25 J15:J25" xr:uid="{00000000-0002-0000-0900-000003000000}">
      <formula1>1</formula1>
    </dataValidation>
    <dataValidation type="decimal" allowBlank="1" showInputMessage="1" showErrorMessage="1" errorTitle="Error" error="Please enter numerical values" sqref="Q15:Q25" xr:uid="{00000000-0002-0000-0900-000004000000}">
      <formula1>-10000000000000000</formula1>
      <formula2>1000000000000000000</formula2>
    </dataValidation>
    <dataValidation type="decimal" allowBlank="1" showInputMessage="1" showErrorMessage="1" errorTitle="Error" error="Please enter numerical values" sqref="G15:I25 K15:M25" xr:uid="{00000000-0002-0000-0900-000005000000}">
      <formula1>-100000000000000000</formula1>
      <formula2>1000000000000000000</formula2>
    </dataValidation>
    <dataValidation type="decimal" allowBlank="1" showInputMessage="1" showErrorMessage="1" errorTitle="Error" error="Please enter numerical values" sqref="O15:O25" xr:uid="{00000000-0002-0000-0900-000006000000}">
      <formula1>-1000000000000000000</formula1>
      <formula2>1000000000000000000</formula2>
    </dataValidation>
  </dataValidations>
  <pageMargins left="0.7" right="0.7" top="0.75" bottom="0.75" header="0.3" footer="0.3"/>
  <pageSetup paperSize="5" scale="3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84" yWindow="498" count="4">
        <x14:dataValidation type="list" allowBlank="1" showInputMessage="1" showErrorMessage="1" error="Please use drop down list" xr:uid="{00000000-0002-0000-0900-000007000000}">
          <x14:formula1>
            <xm:f>'Data Validation'!$D$22:$D$23</xm:f>
          </x14:formula1>
          <xm:sqref>D15:D25</xm:sqref>
        </x14:dataValidation>
        <x14:dataValidation type="list" allowBlank="1" showInputMessage="1" showErrorMessage="1" error="Please use drop down list" xr:uid="{00000000-0002-0000-0900-000008000000}">
          <x14:formula1>
            <xm:f>'Data Validation'!$F$12:$F$13</xm:f>
          </x14:formula1>
          <xm:sqref>F15:F25</xm:sqref>
        </x14:dataValidation>
        <x14:dataValidation type="list" allowBlank="1" showInputMessage="1" showErrorMessage="1" error="Please use drop down list" xr:uid="{00000000-0002-0000-0900-000009000000}">
          <x14:formula1>
            <xm:f>'Data Validation'!$H$12:$H$14</xm:f>
          </x14:formula1>
          <xm:sqref>S15:S25</xm:sqref>
        </x14:dataValidation>
        <x14:dataValidation type="list" allowBlank="1" showInputMessage="1" showErrorMessage="1" error="Please use drop down list" xr:uid="{00000000-0002-0000-0900-00000A000000}">
          <x14:formula1>
            <xm:f>'Data Validation'!$L$5:$L$12</xm:f>
          </x14:formula1>
          <xm:sqref>E15:E25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1"/>
  <sheetViews>
    <sheetView topLeftCell="A13" zoomScaleNormal="100" zoomScaleSheetLayoutView="100" zoomScalePageLayoutView="25" workbookViewId="0">
      <selection activeCell="G14" sqref="G14"/>
    </sheetView>
  </sheetViews>
  <sheetFormatPr defaultColWidth="11.44140625" defaultRowHeight="14.4" x14ac:dyDescent="0.3"/>
  <cols>
    <col min="1" max="1" width="5" style="204" bestFit="1" customWidth="1"/>
    <col min="2" max="2" width="33.44140625" style="91" customWidth="1"/>
    <col min="3" max="3" width="42.6640625" style="91" customWidth="1"/>
    <col min="4" max="4" width="24.6640625" style="91" customWidth="1"/>
    <col min="5" max="5" width="13.6640625" style="91" customWidth="1"/>
    <col min="6" max="6" width="44" style="91" customWidth="1"/>
    <col min="7" max="7" width="10.33203125" style="91" customWidth="1"/>
    <col min="8" max="8" width="41.6640625" style="91" customWidth="1"/>
    <col min="9" max="9" width="14.6640625" style="91" bestFit="1" customWidth="1"/>
    <col min="10" max="10" width="15.33203125" style="91" bestFit="1" customWidth="1"/>
    <col min="11" max="11" width="19.6640625" style="91" customWidth="1"/>
    <col min="12" max="12" width="15" style="91" customWidth="1"/>
    <col min="13" max="13" width="15.44140625" style="91" customWidth="1"/>
    <col min="14" max="15" width="11.44140625" style="91"/>
    <col min="16" max="16" width="21.44140625" style="91" customWidth="1"/>
    <col min="17" max="18" width="27" style="91" customWidth="1"/>
    <col min="19" max="16384" width="11.44140625" style="91"/>
  </cols>
  <sheetData>
    <row r="1" spans="1:18" x14ac:dyDescent="0.3">
      <c r="B1" s="32" t="s">
        <v>0</v>
      </c>
    </row>
    <row r="2" spans="1:18" ht="15" thickBot="1" x14ac:dyDescent="0.35">
      <c r="B2" s="90" t="s">
        <v>339</v>
      </c>
      <c r="C2" s="90"/>
      <c r="D2" s="90"/>
      <c r="E2" s="90"/>
      <c r="I2" s="92"/>
      <c r="J2" s="92"/>
      <c r="P2" s="93" t="s">
        <v>126</v>
      </c>
    </row>
    <row r="3" spans="1:18" ht="15" customHeight="1" x14ac:dyDescent="0.3">
      <c r="B3" s="90"/>
      <c r="C3" s="90"/>
      <c r="D3" s="90"/>
      <c r="E3" s="440" t="s">
        <v>7</v>
      </c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2"/>
    </row>
    <row r="4" spans="1:18" ht="15" customHeight="1" x14ac:dyDescent="0.3">
      <c r="B4" s="90"/>
      <c r="C4" s="90"/>
      <c r="D4" s="90"/>
      <c r="E4" s="443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5"/>
    </row>
    <row r="5" spans="1:18" ht="15" customHeight="1" x14ac:dyDescent="0.3">
      <c r="B5" s="36" t="s">
        <v>8</v>
      </c>
      <c r="C5" s="108">
        <f>VLOOKUP(B5,'Cover Sheet'!$A$5:$B$15,2,FALSE)</f>
        <v>0</v>
      </c>
      <c r="D5" s="63"/>
      <c r="E5" s="443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5"/>
      <c r="Q5" s="94"/>
      <c r="R5" s="94"/>
    </row>
    <row r="6" spans="1:18" ht="15" customHeight="1" x14ac:dyDescent="0.3">
      <c r="B6" s="36" t="s">
        <v>10</v>
      </c>
      <c r="C6" s="108">
        <f>VLOOKUP(B6,'Cover Sheet'!$A$5:$B$15,2,FALSE)</f>
        <v>0</v>
      </c>
      <c r="D6" s="63"/>
      <c r="E6" s="443"/>
      <c r="F6" s="444"/>
      <c r="G6" s="444"/>
      <c r="H6" s="444"/>
      <c r="I6" s="444"/>
      <c r="J6" s="444"/>
      <c r="K6" s="444"/>
      <c r="L6" s="444"/>
      <c r="M6" s="444"/>
      <c r="N6" s="444"/>
      <c r="O6" s="444"/>
      <c r="P6" s="445"/>
      <c r="Q6" s="94"/>
      <c r="R6" s="94"/>
    </row>
    <row r="7" spans="1:18" ht="15" customHeight="1" x14ac:dyDescent="0.3">
      <c r="B7" s="36" t="s">
        <v>96</v>
      </c>
      <c r="C7" s="155">
        <f>VLOOKUP(B7,'Cover Sheet'!$A$5:$B$15,2,FALSE)</f>
        <v>0</v>
      </c>
      <c r="D7" s="109"/>
      <c r="E7" s="443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5"/>
      <c r="Q7" s="102"/>
      <c r="R7" s="94"/>
    </row>
    <row r="8" spans="1:18" ht="15" customHeight="1" x14ac:dyDescent="0.3">
      <c r="B8" s="36" t="s">
        <v>366</v>
      </c>
      <c r="C8" s="108">
        <f>VLOOKUP(B8,'Cover Sheet'!$A$5:$B$15,2,FALSE)</f>
        <v>0</v>
      </c>
      <c r="D8" s="109"/>
      <c r="E8" s="443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5"/>
      <c r="Q8" s="102"/>
      <c r="R8" s="94"/>
    </row>
    <row r="9" spans="1:18" ht="15" customHeight="1" x14ac:dyDescent="0.3">
      <c r="B9" s="36" t="s">
        <v>12</v>
      </c>
      <c r="C9" s="155">
        <f>VLOOKUP(B9,'Cover Sheet'!$A$5:$B$15,2,FALSE)</f>
        <v>0</v>
      </c>
      <c r="D9" s="63"/>
      <c r="E9" s="443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5"/>
      <c r="Q9" s="102"/>
      <c r="R9" s="94"/>
    </row>
    <row r="10" spans="1:18" ht="15" customHeight="1" x14ac:dyDescent="0.3">
      <c r="B10" s="32" t="s">
        <v>261</v>
      </c>
      <c r="C10" s="108">
        <f>VLOOKUP(B10,'Cover Sheet'!$A$5:$B$15,2,FALSE)</f>
        <v>0</v>
      </c>
      <c r="D10" s="109"/>
      <c r="E10" s="443"/>
      <c r="F10" s="444"/>
      <c r="G10" s="444"/>
      <c r="H10" s="444"/>
      <c r="I10" s="444"/>
      <c r="J10" s="444"/>
      <c r="K10" s="444"/>
      <c r="L10" s="444"/>
      <c r="M10" s="444"/>
      <c r="N10" s="444"/>
      <c r="O10" s="444"/>
      <c r="P10" s="445"/>
      <c r="Q10" s="102"/>
      <c r="R10" s="94"/>
    </row>
    <row r="11" spans="1:18" ht="15" customHeight="1" thickBot="1" x14ac:dyDescent="0.35">
      <c r="E11" s="446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8"/>
      <c r="Q11" s="94"/>
      <c r="R11" s="94"/>
    </row>
    <row r="12" spans="1:18" ht="15" thickBot="1" x14ac:dyDescent="0.35">
      <c r="Q12" s="101"/>
      <c r="R12" s="101"/>
    </row>
    <row r="13" spans="1:18" s="98" customFormat="1" ht="50.25" customHeight="1" thickBot="1" x14ac:dyDescent="0.35">
      <c r="A13" s="104"/>
      <c r="B13" s="97" t="s">
        <v>269</v>
      </c>
      <c r="C13" s="97" t="s">
        <v>127</v>
      </c>
      <c r="D13" s="97" t="s">
        <v>108</v>
      </c>
      <c r="E13" s="97" t="s">
        <v>309</v>
      </c>
      <c r="F13" s="116" t="s">
        <v>132</v>
      </c>
      <c r="G13" s="116" t="s">
        <v>393</v>
      </c>
      <c r="H13" s="97" t="s">
        <v>420</v>
      </c>
      <c r="I13" s="97" t="s">
        <v>394</v>
      </c>
      <c r="J13" s="97" t="s">
        <v>141</v>
      </c>
      <c r="K13" s="97" t="s">
        <v>310</v>
      </c>
      <c r="L13" s="97" t="s">
        <v>91</v>
      </c>
      <c r="M13" s="103" t="s">
        <v>347</v>
      </c>
      <c r="N13" s="97" t="s">
        <v>303</v>
      </c>
      <c r="O13" s="97" t="s">
        <v>115</v>
      </c>
      <c r="P13" s="97" t="s">
        <v>287</v>
      </c>
      <c r="Q13" s="97" t="s">
        <v>312</v>
      </c>
      <c r="R13" s="97" t="s">
        <v>313</v>
      </c>
    </row>
    <row r="14" spans="1:18" s="266" customFormat="1" x14ac:dyDescent="0.3">
      <c r="A14" s="211"/>
      <c r="B14" s="235"/>
      <c r="C14" s="353"/>
      <c r="D14" s="353"/>
      <c r="E14" s="220"/>
      <c r="F14" s="353"/>
      <c r="G14" s="378"/>
      <c r="H14" s="235"/>
      <c r="I14" s="234"/>
      <c r="J14" s="220"/>
      <c r="K14" s="220"/>
      <c r="L14" s="289"/>
      <c r="M14" s="289"/>
      <c r="N14" s="289"/>
      <c r="O14" s="349"/>
      <c r="P14" s="289"/>
      <c r="Q14" s="220"/>
      <c r="R14" s="220"/>
    </row>
    <row r="15" spans="1:18" s="266" customFormat="1" x14ac:dyDescent="0.3">
      <c r="A15" s="211"/>
      <c r="B15" s="235"/>
      <c r="C15" s="353"/>
      <c r="D15" s="353"/>
      <c r="E15" s="220"/>
      <c r="F15" s="353"/>
      <c r="G15" s="378"/>
      <c r="H15" s="235"/>
      <c r="I15" s="234"/>
      <c r="J15" s="220"/>
      <c r="K15" s="220"/>
      <c r="L15" s="289"/>
      <c r="M15" s="289"/>
      <c r="N15" s="289"/>
      <c r="O15" s="349"/>
      <c r="P15" s="289"/>
      <c r="Q15" s="220"/>
      <c r="R15" s="220"/>
    </row>
    <row r="16" spans="1:18" s="266" customFormat="1" x14ac:dyDescent="0.3">
      <c r="A16" s="211"/>
      <c r="B16" s="235"/>
      <c r="C16" s="353"/>
      <c r="D16" s="353"/>
      <c r="E16" s="220"/>
      <c r="F16" s="353"/>
      <c r="G16" s="378"/>
      <c r="H16" s="235"/>
      <c r="I16" s="234"/>
      <c r="J16" s="220"/>
      <c r="K16" s="353"/>
      <c r="L16" s="289"/>
      <c r="M16" s="289"/>
      <c r="N16" s="289"/>
      <c r="O16" s="349"/>
      <c r="P16" s="289"/>
      <c r="Q16" s="220"/>
      <c r="R16" s="220"/>
    </row>
    <row r="17" spans="1:18" s="266" customFormat="1" x14ac:dyDescent="0.3">
      <c r="A17" s="211"/>
      <c r="B17" s="235"/>
      <c r="C17" s="353"/>
      <c r="D17" s="353"/>
      <c r="E17" s="220"/>
      <c r="F17" s="353"/>
      <c r="G17" s="378"/>
      <c r="H17" s="235"/>
      <c r="I17" s="234"/>
      <c r="J17" s="220"/>
      <c r="K17" s="220"/>
      <c r="L17" s="289"/>
      <c r="M17" s="289"/>
      <c r="N17" s="289"/>
      <c r="O17" s="349"/>
      <c r="P17" s="289"/>
      <c r="Q17" s="220"/>
      <c r="R17" s="220"/>
    </row>
    <row r="18" spans="1:18" s="266" customFormat="1" x14ac:dyDescent="0.3">
      <c r="A18" s="211"/>
      <c r="B18" s="235"/>
      <c r="C18" s="353"/>
      <c r="D18" s="353"/>
      <c r="E18" s="220"/>
      <c r="F18" s="353"/>
      <c r="G18" s="378"/>
      <c r="H18" s="235"/>
      <c r="I18" s="234"/>
      <c r="J18" s="220"/>
      <c r="K18" s="220"/>
      <c r="L18" s="289"/>
      <c r="M18" s="289"/>
      <c r="N18" s="289"/>
      <c r="O18" s="349"/>
      <c r="P18" s="289"/>
      <c r="Q18" s="220"/>
      <c r="R18" s="220"/>
    </row>
    <row r="19" spans="1:18" s="266" customFormat="1" x14ac:dyDescent="0.3">
      <c r="A19" s="211"/>
      <c r="B19" s="235"/>
      <c r="C19" s="353"/>
      <c r="D19" s="353"/>
      <c r="E19" s="220"/>
      <c r="F19" s="353"/>
      <c r="G19" s="378"/>
      <c r="H19" s="235"/>
      <c r="I19" s="234"/>
      <c r="J19" s="220"/>
      <c r="K19" s="220"/>
      <c r="L19" s="289"/>
      <c r="M19" s="289"/>
      <c r="N19" s="289"/>
      <c r="O19" s="349"/>
      <c r="P19" s="289"/>
      <c r="Q19" s="220"/>
      <c r="R19" s="220"/>
    </row>
    <row r="20" spans="1:18" s="266" customFormat="1" x14ac:dyDescent="0.3">
      <c r="A20" s="211"/>
      <c r="B20" s="235"/>
      <c r="C20" s="353"/>
      <c r="D20" s="353"/>
      <c r="E20" s="220"/>
      <c r="F20" s="353"/>
      <c r="G20" s="378"/>
      <c r="H20" s="235"/>
      <c r="I20" s="234"/>
      <c r="J20" s="220"/>
      <c r="K20" s="220"/>
      <c r="L20" s="289"/>
      <c r="M20" s="289"/>
      <c r="N20" s="289"/>
      <c r="O20" s="349"/>
      <c r="P20" s="289"/>
      <c r="Q20" s="220"/>
      <c r="R20" s="220"/>
    </row>
    <row r="21" spans="1:18" s="266" customFormat="1" x14ac:dyDescent="0.3">
      <c r="A21" s="211"/>
      <c r="B21" s="235"/>
      <c r="C21" s="353"/>
      <c r="D21" s="353"/>
      <c r="E21" s="220"/>
      <c r="F21" s="353"/>
      <c r="G21" s="378"/>
      <c r="H21" s="235"/>
      <c r="I21" s="234"/>
      <c r="J21" s="220"/>
      <c r="K21" s="220"/>
      <c r="L21" s="289"/>
      <c r="M21" s="289"/>
      <c r="N21" s="289"/>
      <c r="O21" s="349"/>
      <c r="P21" s="289"/>
      <c r="Q21" s="220"/>
      <c r="R21" s="220"/>
    </row>
    <row r="22" spans="1:18" s="266" customFormat="1" x14ac:dyDescent="0.3">
      <c r="A22" s="211"/>
      <c r="B22" s="235"/>
      <c r="C22" s="353"/>
      <c r="D22" s="353"/>
      <c r="E22" s="220"/>
      <c r="F22" s="353"/>
      <c r="G22" s="378"/>
      <c r="H22" s="235"/>
      <c r="I22" s="234"/>
      <c r="J22" s="220"/>
      <c r="K22" s="220"/>
      <c r="L22" s="289"/>
      <c r="M22" s="289"/>
      <c r="N22" s="289"/>
      <c r="O22" s="349"/>
      <c r="P22" s="289"/>
      <c r="Q22" s="220"/>
      <c r="R22" s="220"/>
    </row>
    <row r="23" spans="1:18" s="266" customFormat="1" x14ac:dyDescent="0.3">
      <c r="A23" s="211"/>
      <c r="B23" s="235"/>
      <c r="C23" s="353"/>
      <c r="D23" s="353"/>
      <c r="E23" s="220"/>
      <c r="F23" s="353"/>
      <c r="G23" s="378"/>
      <c r="H23" s="235"/>
      <c r="I23" s="234"/>
      <c r="J23" s="220"/>
      <c r="K23" s="220"/>
      <c r="L23" s="289"/>
      <c r="M23" s="289"/>
      <c r="N23" s="289"/>
      <c r="O23" s="349"/>
      <c r="P23" s="289"/>
      <c r="Q23" s="220"/>
      <c r="R23" s="220"/>
    </row>
    <row r="24" spans="1:18" s="266" customFormat="1" ht="15" thickBot="1" x14ac:dyDescent="0.35">
      <c r="A24" s="211"/>
      <c r="B24" s="235"/>
      <c r="C24" s="353"/>
      <c r="D24" s="353"/>
      <c r="E24" s="220"/>
      <c r="F24" s="353"/>
      <c r="G24" s="378"/>
      <c r="H24" s="235"/>
      <c r="I24" s="234"/>
      <c r="J24" s="220"/>
      <c r="K24" s="220"/>
      <c r="L24" s="289"/>
      <c r="M24" s="289"/>
      <c r="N24" s="289"/>
      <c r="O24" s="349"/>
      <c r="P24" s="289"/>
      <c r="Q24" s="220"/>
      <c r="R24" s="220"/>
    </row>
    <row r="25" spans="1:18" ht="15" thickBot="1" x14ac:dyDescent="0.35">
      <c r="A25" s="204">
        <v>8000</v>
      </c>
      <c r="B25" s="90" t="s">
        <v>305</v>
      </c>
      <c r="C25" s="90"/>
      <c r="D25" s="90"/>
      <c r="E25" s="90"/>
      <c r="F25" s="90"/>
      <c r="G25" s="90"/>
      <c r="H25" s="90"/>
      <c r="I25" s="90"/>
      <c r="J25" s="90"/>
      <c r="K25" s="90"/>
      <c r="L25" s="110"/>
      <c r="M25" s="110"/>
      <c r="N25" s="267"/>
      <c r="O25" s="267"/>
      <c r="P25" s="217">
        <f>SUM(P14:P24)</f>
        <v>0</v>
      </c>
    </row>
    <row r="26" spans="1:18" ht="15" thickBot="1" x14ac:dyDescent="0.35">
      <c r="B26" s="107" t="s">
        <v>63</v>
      </c>
      <c r="L26" s="111"/>
      <c r="M26" s="111"/>
      <c r="N26" s="267"/>
      <c r="O26" s="267"/>
      <c r="P26" s="217">
        <f>COUNT(P14:P24)</f>
        <v>0</v>
      </c>
    </row>
    <row r="28" spans="1:18" x14ac:dyDescent="0.3">
      <c r="B28" s="213" t="s">
        <v>346</v>
      </c>
      <c r="C28" s="213" t="s">
        <v>398</v>
      </c>
    </row>
    <row r="29" spans="1:18" x14ac:dyDescent="0.3">
      <c r="A29" s="204">
        <v>8100</v>
      </c>
      <c r="B29" s="212" t="s">
        <v>344</v>
      </c>
      <c r="C29" s="348"/>
    </row>
    <row r="30" spans="1:18" x14ac:dyDescent="0.3">
      <c r="A30" s="204">
        <v>8200</v>
      </c>
      <c r="B30" s="212" t="s">
        <v>345</v>
      </c>
      <c r="C30" s="348"/>
    </row>
    <row r="31" spans="1:18" x14ac:dyDescent="0.3">
      <c r="A31" s="204">
        <v>8300</v>
      </c>
      <c r="B31" s="268" t="s">
        <v>116</v>
      </c>
      <c r="C31" s="218">
        <f>SUM(C29:C30)</f>
        <v>0</v>
      </c>
    </row>
  </sheetData>
  <sheetProtection algorithmName="SHA-512" hashValue="a1VxIT0Vz2rRJ0cDk/BWNsmEOUBiU0I0mWz+qZPzfcldxEwCGN71O4vm2pdAuwH9snSREmAObSdtUVOXNfzrOw==" saltValue="5A0ToM0tOZ8SQ1R9AWS4EA==" spinCount="100000" sheet="1" objects="1" scenarios="1" formatColumns="0" insertRows="0"/>
  <protectedRanges>
    <protectedRange sqref="C29:C30 B14:R24" name="Range1"/>
  </protectedRanges>
  <mergeCells count="1">
    <mergeCell ref="E3:P11"/>
  </mergeCells>
  <dataValidations xWindow="374" yWindow="742" count="7">
    <dataValidation allowBlank="1" showErrorMessage="1" sqref="B3 C31 B28:B31 C28 A13:I13 K13:XFD13" xr:uid="{00000000-0002-0000-0A00-000000000000}"/>
    <dataValidation allowBlank="1" showInputMessage="1" showErrorMessage="1" prompt="This form collects information on OTC transactions where a registrant acted as agent (arranger) or principal (buyer/seller). For the purposes of the form, an OTC transaction includes any trade not occurring on a securities or stock exchange. _x000a_" sqref="B2" xr:uid="{00000000-0002-0000-0A00-000001000000}"/>
    <dataValidation type="date" operator="greaterThan" allowBlank="1" showErrorMessage="1" sqref="H14:H24 B14:B24" xr:uid="{00000000-0002-0000-0A00-000002000000}">
      <formula1>1</formula1>
    </dataValidation>
    <dataValidation type="decimal" allowBlank="1" showInputMessage="1" showErrorMessage="1" errorTitle="Error" error="Please enter numerical values" sqref="P14:P24" xr:uid="{00000000-0002-0000-0A00-000003000000}">
      <formula1>-100000000000000000</formula1>
      <formula2>1000000000000000000</formula2>
    </dataValidation>
    <dataValidation type="decimal" allowBlank="1" showInputMessage="1" showErrorMessage="1" errorTitle="Error" error="Please enter numerical values (TT conversion rate)" sqref="O14:O24" xr:uid="{00000000-0002-0000-0A00-000004000000}">
      <formula1>-100000000000000000</formula1>
      <formula2>1000000000000000000</formula2>
    </dataValidation>
    <dataValidation type="decimal" allowBlank="1" showErrorMessage="1" sqref="C29:C30" xr:uid="{00000000-0002-0000-0A00-000005000000}">
      <formula1>-10000000000000000000</formula1>
      <formula2>100000000000000000000</formula2>
    </dataValidation>
    <dataValidation type="decimal" allowBlank="1" showInputMessage="1" showErrorMessage="1" errorTitle="Error" error="Please enter numerical values" sqref="G14:G24 L14:L24 N14:N24" xr:uid="{00000000-0002-0000-0A00-000006000000}">
      <formula1>-10000000000000000</formula1>
      <formula2>1000000000000000000</formula2>
    </dataValidation>
  </dataValidations>
  <pageMargins left="0.70866141732283472" right="0.70866141732283472" top="0.74803149606299213" bottom="0.74803149606299213" header="0.31496062992125984" footer="0.31496062992125984"/>
  <pageSetup paperSize="5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xWindow="374" yWindow="742" count="5">
        <x14:dataValidation type="list" allowBlank="1" showInputMessage="1" showErrorMessage="1" error="Please use drop down menu" xr:uid="{00000000-0002-0000-0A00-000007000000}">
          <x14:formula1>
            <xm:f>'Data Validation'!$D$26:$D$27</xm:f>
          </x14:formula1>
          <xm:sqref>E14:E24</xm:sqref>
        </x14:dataValidation>
        <x14:dataValidation type="list" allowBlank="1" showInputMessage="1" showErrorMessage="1" error="Please use drop down menu" xr:uid="{00000000-0002-0000-0A00-000008000000}">
          <x14:formula1>
            <xm:f>'Data Validation'!$H$12:$H$14</xm:f>
          </x14:formula1>
          <xm:sqref>I14:I24</xm:sqref>
        </x14:dataValidation>
        <x14:dataValidation type="list" allowBlank="1" showInputMessage="1" showErrorMessage="1" errorTitle="Error" error="Please use drop down menu" xr:uid="{00000000-0002-0000-0A00-000009000000}">
          <x14:formula1>
            <xm:f>'Data Validation'!$L$5:$L$12</xm:f>
          </x14:formula1>
          <xm:sqref>M14:M24</xm:sqref>
        </x14:dataValidation>
        <x14:dataValidation type="list" allowBlank="1" showInputMessage="1" showErrorMessage="1" error="Please use drop down menu" xr:uid="{00000000-0002-0000-0A00-00000A000000}">
          <x14:formula1>
            <xm:f>'Data Validation'!$D$39:$D$42</xm:f>
          </x14:formula1>
          <xm:sqref>Q14:R24</xm:sqref>
        </x14:dataValidation>
        <x14:dataValidation type="list" allowBlank="1" showInputMessage="1" showErrorMessage="1" xr:uid="{00000000-0002-0000-0A00-00000B000000}">
          <x14:formula1>
            <xm:f>'Data Validation'!$D$30:$D$32</xm:f>
          </x14:formula1>
          <xm:sqref>J14:J24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"/>
  <sheetViews>
    <sheetView topLeftCell="A7" zoomScaleNormal="100" zoomScaleSheetLayoutView="100" workbookViewId="0">
      <selection activeCell="D15" sqref="D15"/>
    </sheetView>
  </sheetViews>
  <sheetFormatPr defaultColWidth="11.44140625" defaultRowHeight="14.4" x14ac:dyDescent="0.3"/>
  <cols>
    <col min="1" max="1" width="5" style="204" bestFit="1" customWidth="1"/>
    <col min="2" max="2" width="36.44140625" style="90" bestFit="1" customWidth="1"/>
    <col min="3" max="3" width="44" style="91" customWidth="1"/>
    <col min="4" max="4" width="33.109375" style="92" customWidth="1"/>
    <col min="5" max="5" width="3" style="91" customWidth="1"/>
    <col min="6" max="16384" width="11.44140625" style="91"/>
  </cols>
  <sheetData>
    <row r="1" spans="1:4" x14ac:dyDescent="0.3">
      <c r="B1" s="32" t="s">
        <v>0</v>
      </c>
    </row>
    <row r="2" spans="1:4" ht="14.25" customHeight="1" x14ac:dyDescent="0.3">
      <c r="B2" s="90" t="s">
        <v>336</v>
      </c>
      <c r="D2" s="93" t="s">
        <v>133</v>
      </c>
    </row>
    <row r="3" spans="1:4" ht="14.25" customHeight="1" x14ac:dyDescent="0.3">
      <c r="C3" s="458" t="s">
        <v>7</v>
      </c>
      <c r="D3" s="458"/>
    </row>
    <row r="4" spans="1:4" ht="30.75" customHeight="1" x14ac:dyDescent="0.3">
      <c r="C4" s="458"/>
      <c r="D4" s="458"/>
    </row>
    <row r="6" spans="1:4" x14ac:dyDescent="0.3">
      <c r="B6" s="36" t="s">
        <v>432</v>
      </c>
      <c r="C6" s="37">
        <f>VLOOKUP(B6,'Cover Sheet'!$A$5:$B$15,2,FALSE)</f>
        <v>0</v>
      </c>
    </row>
    <row r="7" spans="1:4" x14ac:dyDescent="0.3">
      <c r="B7" s="36" t="s">
        <v>134</v>
      </c>
      <c r="C7" s="37" t="str">
        <f>VLOOKUP(B7,'Cover Sheet'!$A$5:$B$15,2,FALSE)</f>
        <v/>
      </c>
    </row>
    <row r="8" spans="1:4" x14ac:dyDescent="0.3">
      <c r="B8" s="36" t="s">
        <v>10</v>
      </c>
      <c r="C8" s="37">
        <f>VLOOKUP(B8,'Cover Sheet'!$A$5:$B$15,2,FALSE)</f>
        <v>0</v>
      </c>
    </row>
    <row r="9" spans="1:4" x14ac:dyDescent="0.3">
      <c r="B9" s="36" t="s">
        <v>96</v>
      </c>
      <c r="C9" s="153">
        <f>VLOOKUP(B9,'Cover Sheet'!$A$5:$B$15,2,FALSE)</f>
        <v>0</v>
      </c>
    </row>
    <row r="10" spans="1:4" x14ac:dyDescent="0.3">
      <c r="B10" s="36" t="s">
        <v>366</v>
      </c>
      <c r="C10" s="37">
        <f>VLOOKUP(B10,'Cover Sheet'!$A$5:$B$15,2,FALSE)</f>
        <v>0</v>
      </c>
    </row>
    <row r="11" spans="1:4" x14ac:dyDescent="0.3">
      <c r="B11" s="36" t="s">
        <v>12</v>
      </c>
      <c r="C11" s="153">
        <f>VLOOKUP(B11,'Cover Sheet'!$A$5:$B$15,2,FALSE)</f>
        <v>0</v>
      </c>
    </row>
    <row r="12" spans="1:4" x14ac:dyDescent="0.3">
      <c r="B12" s="32" t="s">
        <v>349</v>
      </c>
      <c r="C12" s="37">
        <f>VLOOKUP(B12,'Cover Sheet'!$A$5:$B$16,2,FALSE)</f>
        <v>0</v>
      </c>
    </row>
    <row r="13" spans="1:4" ht="15" thickBot="1" x14ac:dyDescent="0.35">
      <c r="C13" s="117"/>
    </row>
    <row r="14" spans="1:4" s="98" customFormat="1" ht="15" thickBot="1" x14ac:dyDescent="0.35">
      <c r="A14" s="104"/>
      <c r="B14" s="97" t="s">
        <v>321</v>
      </c>
      <c r="C14" s="97" t="s">
        <v>135</v>
      </c>
      <c r="D14" s="97" t="s">
        <v>413</v>
      </c>
    </row>
    <row r="15" spans="1:4" x14ac:dyDescent="0.3">
      <c r="A15" s="204">
        <v>9001</v>
      </c>
      <c r="B15" s="90" t="s">
        <v>23</v>
      </c>
      <c r="C15" s="289"/>
      <c r="D15" s="289"/>
    </row>
    <row r="16" spans="1:4" x14ac:dyDescent="0.3">
      <c r="A16" s="204">
        <v>9002</v>
      </c>
      <c r="B16" s="90" t="s">
        <v>22</v>
      </c>
      <c r="C16" s="289"/>
      <c r="D16" s="289"/>
    </row>
    <row r="17" spans="1:6" s="92" customFormat="1" x14ac:dyDescent="0.3">
      <c r="A17" s="204">
        <v>9003</v>
      </c>
      <c r="B17" s="90" t="s">
        <v>421</v>
      </c>
      <c r="C17" s="289"/>
      <c r="D17" s="289"/>
      <c r="E17" s="91"/>
      <c r="F17" s="91"/>
    </row>
    <row r="18" spans="1:6" s="92" customFormat="1" x14ac:dyDescent="0.3">
      <c r="A18" s="204">
        <v>9004</v>
      </c>
      <c r="B18" s="90" t="s">
        <v>136</v>
      </c>
      <c r="C18" s="289"/>
      <c r="D18" s="289"/>
      <c r="E18" s="91"/>
      <c r="F18" s="91"/>
    </row>
    <row r="19" spans="1:6" s="92" customFormat="1" x14ac:dyDescent="0.3">
      <c r="A19" s="204">
        <v>9005</v>
      </c>
      <c r="B19" s="90" t="s">
        <v>137</v>
      </c>
      <c r="C19" s="289"/>
      <c r="D19" s="289"/>
      <c r="E19" s="91"/>
      <c r="F19" s="91"/>
    </row>
    <row r="20" spans="1:6" s="92" customFormat="1" x14ac:dyDescent="0.3">
      <c r="A20" s="204">
        <v>9006</v>
      </c>
      <c r="B20" s="90" t="s">
        <v>387</v>
      </c>
      <c r="C20" s="289"/>
      <c r="D20" s="289"/>
      <c r="E20" s="91"/>
      <c r="F20" s="91"/>
    </row>
    <row r="21" spans="1:6" s="92" customFormat="1" x14ac:dyDescent="0.3">
      <c r="A21" s="204">
        <v>9007</v>
      </c>
      <c r="B21" s="90" t="s">
        <v>138</v>
      </c>
      <c r="C21" s="289"/>
      <c r="D21" s="289"/>
      <c r="E21" s="91"/>
      <c r="F21" s="91"/>
    </row>
    <row r="22" spans="1:6" s="92" customFormat="1" x14ac:dyDescent="0.3">
      <c r="A22" s="204">
        <v>9008</v>
      </c>
      <c r="B22" s="90" t="s">
        <v>446</v>
      </c>
      <c r="C22" s="289"/>
      <c r="D22" s="289"/>
      <c r="E22" s="91"/>
      <c r="F22" s="91"/>
    </row>
    <row r="23" spans="1:6" s="92" customFormat="1" x14ac:dyDescent="0.3">
      <c r="A23" s="204">
        <v>9009</v>
      </c>
      <c r="B23" s="90" t="s">
        <v>139</v>
      </c>
      <c r="C23" s="289"/>
      <c r="D23" s="289"/>
      <c r="E23" s="91"/>
      <c r="F23" s="91"/>
    </row>
    <row r="24" spans="1:6" s="92" customFormat="1" x14ac:dyDescent="0.3">
      <c r="A24" s="204">
        <v>9010</v>
      </c>
      <c r="B24" s="90" t="s">
        <v>399</v>
      </c>
      <c r="C24" s="289"/>
      <c r="D24" s="289"/>
      <c r="E24" s="91"/>
      <c r="F24" s="91"/>
    </row>
    <row r="25" spans="1:6" s="92" customFormat="1" ht="15" thickBot="1" x14ac:dyDescent="0.35">
      <c r="A25" s="204">
        <v>9011</v>
      </c>
      <c r="B25" s="90" t="s">
        <v>14</v>
      </c>
      <c r="C25" s="106">
        <f>SUM(C15:C24)</f>
        <v>0</v>
      </c>
      <c r="D25" s="106">
        <f>SUM(D15:D24)</f>
        <v>0</v>
      </c>
      <c r="E25" s="91"/>
      <c r="F25" s="91"/>
    </row>
    <row r="26" spans="1:6" s="92" customFormat="1" ht="15" thickTop="1" x14ac:dyDescent="0.3">
      <c r="A26" s="204"/>
      <c r="B26" s="90"/>
      <c r="C26" s="91"/>
      <c r="E26" s="91"/>
      <c r="F26" s="91"/>
    </row>
    <row r="27" spans="1:6" s="92" customFormat="1" x14ac:dyDescent="0.3">
      <c r="A27" s="204"/>
      <c r="B27" s="107"/>
      <c r="C27" s="91"/>
      <c r="E27" s="91"/>
      <c r="F27" s="91"/>
    </row>
    <row r="29" spans="1:6" s="92" customFormat="1" x14ac:dyDescent="0.3">
      <c r="A29" s="204"/>
      <c r="B29" s="90"/>
      <c r="C29" s="91"/>
      <c r="E29" s="91"/>
      <c r="F29" s="91"/>
    </row>
    <row r="30" spans="1:6" s="92" customFormat="1" x14ac:dyDescent="0.3">
      <c r="A30" s="204"/>
      <c r="B30" s="90"/>
      <c r="C30" s="91"/>
      <c r="E30" s="91"/>
      <c r="F30" s="91"/>
    </row>
  </sheetData>
  <sheetProtection algorithmName="SHA-512" hashValue="LRF6xsfcoKGDyQ9ndiClgoOHWTRJFVo9r4Y4TggKUpv5LNZjeZ1RvGk2ku7yNF8x9wxgpYSEo9tqv8wd9nesbg==" saltValue="aX5w4mGpmswjRSQzl+OHhQ==" spinCount="100000" sheet="1" objects="1" scenarios="1" formatColumns="0"/>
  <protectedRanges>
    <protectedRange sqref="C15:D24" name="Range1_1_1_1"/>
  </protectedRanges>
  <mergeCells count="1">
    <mergeCell ref="C3:D4"/>
  </mergeCells>
  <dataValidations count="3">
    <dataValidation allowBlank="1" showErrorMessage="1" sqref="B3 B14:B26 C14:D14 C25:D26" xr:uid="{00000000-0002-0000-0B00-000000000000}"/>
    <dataValidation allowBlank="1" showInputMessage="1" showErrorMessage="1" prompt="This form collects information on the type of investors in a CIS as at the end of the reporting period. For a CIS issuing different classes of units, a separate CIS Investor Breakdown form must be completed and submitted for each class. _x000a_" sqref="B2" xr:uid="{00000000-0002-0000-0B00-000001000000}"/>
    <dataValidation type="decimal" allowBlank="1" showInputMessage="1" showErrorMessage="1" errorTitle="Error" error="Please enter numerical values" sqref="C15:D24" xr:uid="{00000000-0002-0000-0B00-000002000000}">
      <formula1>-100000000000000000</formula1>
      <formula2>1000000000000000000</formula2>
    </dataValidation>
  </dataValidations>
  <pageMargins left="0.7" right="0.7" top="0.75" bottom="0.75" header="0.3" footer="0.3"/>
  <pageSetup paperSize="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topLeftCell="E10" zoomScaleNormal="100" zoomScaleSheetLayoutView="100" workbookViewId="0">
      <selection activeCell="J14" sqref="J14"/>
    </sheetView>
  </sheetViews>
  <sheetFormatPr defaultColWidth="11.44140625" defaultRowHeight="14.4" x14ac:dyDescent="0.3"/>
  <cols>
    <col min="1" max="1" width="6" style="204" bestFit="1" customWidth="1"/>
    <col min="2" max="2" width="39.44140625" style="91" customWidth="1"/>
    <col min="3" max="3" width="42.44140625" style="91" customWidth="1"/>
    <col min="4" max="4" width="31" style="91" customWidth="1"/>
    <col min="5" max="5" width="8.44140625" style="91" customWidth="1"/>
    <col min="6" max="6" width="42.6640625" style="91" customWidth="1"/>
    <col min="7" max="7" width="19.109375" style="91" customWidth="1"/>
    <col min="8" max="8" width="15.6640625" style="91" customWidth="1"/>
    <col min="9" max="9" width="32.6640625" style="91" customWidth="1"/>
    <col min="10" max="10" width="18.88671875" style="91" customWidth="1"/>
    <col min="11" max="11" width="15" style="91" customWidth="1"/>
    <col min="12" max="14" width="11.44140625" style="91"/>
    <col min="15" max="15" width="17.6640625" style="91" customWidth="1"/>
    <col min="16" max="16" width="33.5546875" style="91" customWidth="1"/>
    <col min="17" max="17" width="3.6640625" style="91" customWidth="1"/>
    <col min="18" max="16384" width="11.44140625" style="91"/>
  </cols>
  <sheetData>
    <row r="1" spans="2:16" x14ac:dyDescent="0.3">
      <c r="B1" s="32" t="s">
        <v>0</v>
      </c>
    </row>
    <row r="2" spans="2:16" ht="15" thickBot="1" x14ac:dyDescent="0.35">
      <c r="B2" s="90" t="s">
        <v>337</v>
      </c>
      <c r="P2" s="93" t="s">
        <v>140</v>
      </c>
    </row>
    <row r="3" spans="2:16" ht="15" customHeight="1" x14ac:dyDescent="0.3">
      <c r="B3" s="90"/>
      <c r="E3" s="459" t="s">
        <v>7</v>
      </c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1"/>
    </row>
    <row r="4" spans="2:16" ht="15" customHeight="1" x14ac:dyDescent="0.3">
      <c r="B4" s="90"/>
      <c r="E4" s="462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4"/>
    </row>
    <row r="5" spans="2:16" ht="15" customHeight="1" x14ac:dyDescent="0.3">
      <c r="B5" s="36" t="s">
        <v>432</v>
      </c>
      <c r="C5" s="37">
        <f>VLOOKUP(B5,'Cover Sheet'!$A$5:$B$15,2,FALSE)</f>
        <v>0</v>
      </c>
      <c r="D5" s="63"/>
      <c r="E5" s="462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4"/>
    </row>
    <row r="6" spans="2:16" ht="15" customHeight="1" x14ac:dyDescent="0.3">
      <c r="B6" s="36" t="s">
        <v>134</v>
      </c>
      <c r="C6" s="37" t="str">
        <f>VLOOKUP(B6,'Cover Sheet'!$A$5:$B$15,2,FALSE)</f>
        <v/>
      </c>
      <c r="D6" s="63"/>
      <c r="E6" s="462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4"/>
    </row>
    <row r="7" spans="2:16" ht="15" customHeight="1" x14ac:dyDescent="0.3">
      <c r="B7" s="36" t="s">
        <v>10</v>
      </c>
      <c r="C7" s="37">
        <f>VLOOKUP(B7,'Cover Sheet'!$A$5:$B$15,2,FALSE)</f>
        <v>0</v>
      </c>
      <c r="D7" s="63"/>
      <c r="E7" s="462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464"/>
    </row>
    <row r="8" spans="2:16" ht="15" customHeight="1" x14ac:dyDescent="0.3">
      <c r="B8" s="36" t="s">
        <v>96</v>
      </c>
      <c r="C8" s="153">
        <f>VLOOKUP(B8,'Cover Sheet'!$A$5:$B$15,2,FALSE)</f>
        <v>0</v>
      </c>
      <c r="D8" s="63"/>
      <c r="E8" s="462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4"/>
    </row>
    <row r="9" spans="2:16" ht="15" customHeight="1" x14ac:dyDescent="0.3">
      <c r="B9" s="36" t="s">
        <v>366</v>
      </c>
      <c r="C9" s="37">
        <f>VLOOKUP(B9,'Cover Sheet'!$A$5:$B$15,2,FALSE)</f>
        <v>0</v>
      </c>
      <c r="D9" s="63"/>
      <c r="E9" s="462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4"/>
    </row>
    <row r="10" spans="2:16" ht="15" customHeight="1" x14ac:dyDescent="0.3">
      <c r="B10" s="36" t="s">
        <v>12</v>
      </c>
      <c r="C10" s="153">
        <f>VLOOKUP(B10,'Cover Sheet'!$A$5:$B$15,2,FALSE)</f>
        <v>0</v>
      </c>
      <c r="D10" s="63"/>
      <c r="E10" s="462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4"/>
    </row>
    <row r="11" spans="2:16" ht="15.75" customHeight="1" thickBot="1" x14ac:dyDescent="0.35">
      <c r="B11" s="32" t="s">
        <v>261</v>
      </c>
      <c r="C11" s="37">
        <f>VLOOKUP(B11,'Cover Sheet'!$A$5:$B$15,2,FALSE)</f>
        <v>0</v>
      </c>
      <c r="D11" s="63"/>
      <c r="E11" s="465"/>
      <c r="F11" s="466"/>
      <c r="G11" s="466"/>
      <c r="H11" s="466"/>
      <c r="I11" s="466"/>
      <c r="J11" s="466"/>
      <c r="K11" s="466"/>
      <c r="L11" s="466"/>
      <c r="M11" s="466"/>
      <c r="N11" s="466"/>
      <c r="O11" s="466"/>
      <c r="P11" s="467"/>
    </row>
    <row r="12" spans="2:16" ht="15" thickBot="1" x14ac:dyDescent="0.35"/>
    <row r="13" spans="2:16" s="104" customFormat="1" ht="44.25" customHeight="1" thickBot="1" x14ac:dyDescent="0.35">
      <c r="B13" s="97" t="s">
        <v>269</v>
      </c>
      <c r="C13" s="97" t="s">
        <v>444</v>
      </c>
      <c r="D13" s="97" t="s">
        <v>132</v>
      </c>
      <c r="E13" s="97" t="s">
        <v>393</v>
      </c>
      <c r="F13" s="97" t="s">
        <v>422</v>
      </c>
      <c r="G13" s="97" t="s">
        <v>141</v>
      </c>
      <c r="H13" s="97" t="s">
        <v>394</v>
      </c>
      <c r="I13" s="97" t="s">
        <v>423</v>
      </c>
      <c r="J13" s="97" t="s">
        <v>324</v>
      </c>
      <c r="K13" s="103" t="s">
        <v>110</v>
      </c>
      <c r="L13" s="97" t="s">
        <v>91</v>
      </c>
      <c r="M13" s="97" t="s">
        <v>303</v>
      </c>
      <c r="N13" s="97" t="s">
        <v>115</v>
      </c>
      <c r="O13" s="97" t="s">
        <v>287</v>
      </c>
      <c r="P13" s="97" t="s">
        <v>325</v>
      </c>
    </row>
    <row r="14" spans="2:16" x14ac:dyDescent="0.3">
      <c r="B14" s="235"/>
      <c r="C14" s="220"/>
      <c r="D14" s="355"/>
      <c r="E14" s="378"/>
      <c r="F14" s="235"/>
      <c r="G14" s="272"/>
      <c r="H14" s="248"/>
      <c r="I14" s="284"/>
      <c r="J14" s="375"/>
      <c r="K14" s="289"/>
      <c r="L14" s="289"/>
      <c r="M14" s="289"/>
      <c r="N14" s="349"/>
      <c r="O14" s="289"/>
      <c r="P14" s="216"/>
    </row>
    <row r="15" spans="2:16" x14ac:dyDescent="0.3">
      <c r="B15" s="235"/>
      <c r="C15" s="220"/>
      <c r="D15" s="355"/>
      <c r="E15" s="378"/>
      <c r="F15" s="235"/>
      <c r="G15" s="272"/>
      <c r="H15" s="248"/>
      <c r="I15" s="284"/>
      <c r="J15" s="375"/>
      <c r="K15" s="289"/>
      <c r="L15" s="289"/>
      <c r="M15" s="289"/>
      <c r="N15" s="349"/>
      <c r="O15" s="289"/>
      <c r="P15" s="216"/>
    </row>
    <row r="16" spans="2:16" x14ac:dyDescent="0.3">
      <c r="B16" s="235"/>
      <c r="C16" s="220"/>
      <c r="D16" s="355"/>
      <c r="E16" s="378"/>
      <c r="F16" s="235"/>
      <c r="G16" s="272"/>
      <c r="H16" s="248"/>
      <c r="I16" s="284"/>
      <c r="J16" s="375"/>
      <c r="K16" s="289"/>
      <c r="L16" s="289"/>
      <c r="M16" s="289"/>
      <c r="N16" s="349"/>
      <c r="O16" s="289"/>
      <c r="P16" s="216"/>
    </row>
    <row r="17" spans="1:16" x14ac:dyDescent="0.3">
      <c r="B17" s="235"/>
      <c r="C17" s="220"/>
      <c r="D17" s="355"/>
      <c r="E17" s="378"/>
      <c r="F17" s="235"/>
      <c r="G17" s="272"/>
      <c r="H17" s="248"/>
      <c r="I17" s="284"/>
      <c r="J17" s="375"/>
      <c r="K17" s="289"/>
      <c r="L17" s="289"/>
      <c r="M17" s="289"/>
      <c r="N17" s="349"/>
      <c r="O17" s="289"/>
      <c r="P17" s="216"/>
    </row>
    <row r="18" spans="1:16" x14ac:dyDescent="0.3">
      <c r="B18" s="235"/>
      <c r="C18" s="220"/>
      <c r="D18" s="355"/>
      <c r="E18" s="378"/>
      <c r="F18" s="235"/>
      <c r="G18" s="272"/>
      <c r="H18" s="248"/>
      <c r="I18" s="284"/>
      <c r="J18" s="375"/>
      <c r="K18" s="289"/>
      <c r="L18" s="289"/>
      <c r="M18" s="289"/>
      <c r="N18" s="349"/>
      <c r="O18" s="289"/>
      <c r="P18" s="216"/>
    </row>
    <row r="19" spans="1:16" x14ac:dyDescent="0.3">
      <c r="B19" s="235"/>
      <c r="C19" s="220"/>
      <c r="D19" s="355"/>
      <c r="E19" s="378"/>
      <c r="F19" s="235"/>
      <c r="G19" s="272"/>
      <c r="H19" s="248"/>
      <c r="I19" s="284"/>
      <c r="J19" s="375"/>
      <c r="K19" s="289"/>
      <c r="L19" s="289"/>
      <c r="M19" s="289"/>
      <c r="N19" s="349"/>
      <c r="O19" s="289"/>
      <c r="P19" s="216"/>
    </row>
    <row r="20" spans="1:16" x14ac:dyDescent="0.3">
      <c r="B20" s="235"/>
      <c r="C20" s="220"/>
      <c r="D20" s="355"/>
      <c r="E20" s="378"/>
      <c r="F20" s="235"/>
      <c r="G20" s="272"/>
      <c r="H20" s="248"/>
      <c r="I20" s="284"/>
      <c r="J20" s="375"/>
      <c r="K20" s="289"/>
      <c r="L20" s="289"/>
      <c r="M20" s="289"/>
      <c r="N20" s="349"/>
      <c r="O20" s="289"/>
      <c r="P20" s="216"/>
    </row>
    <row r="21" spans="1:16" x14ac:dyDescent="0.3">
      <c r="B21" s="235"/>
      <c r="C21" s="220"/>
      <c r="D21" s="355"/>
      <c r="E21" s="378"/>
      <c r="F21" s="235"/>
      <c r="G21" s="272"/>
      <c r="H21" s="248"/>
      <c r="I21" s="284"/>
      <c r="J21" s="375"/>
      <c r="K21" s="289"/>
      <c r="L21" s="289"/>
      <c r="M21" s="289"/>
      <c r="N21" s="349"/>
      <c r="O21" s="289"/>
      <c r="P21" s="216"/>
    </row>
    <row r="22" spans="1:16" x14ac:dyDescent="0.3">
      <c r="B22" s="235"/>
      <c r="C22" s="220"/>
      <c r="D22" s="355"/>
      <c r="E22" s="378"/>
      <c r="F22" s="235"/>
      <c r="G22" s="272"/>
      <c r="H22" s="248"/>
      <c r="I22" s="284"/>
      <c r="J22" s="375"/>
      <c r="K22" s="289"/>
      <c r="L22" s="289"/>
      <c r="M22" s="289"/>
      <c r="N22" s="349"/>
      <c r="O22" s="289"/>
      <c r="P22" s="216"/>
    </row>
    <row r="23" spans="1:16" ht="15" thickBot="1" x14ac:dyDescent="0.35">
      <c r="B23" s="235"/>
      <c r="C23" s="220"/>
      <c r="D23" s="355"/>
      <c r="E23" s="378"/>
      <c r="F23" s="235"/>
      <c r="G23" s="272"/>
      <c r="H23" s="248"/>
      <c r="I23" s="284"/>
      <c r="J23" s="375"/>
      <c r="K23" s="289"/>
      <c r="L23" s="289"/>
      <c r="M23" s="289"/>
      <c r="N23" s="349"/>
      <c r="O23" s="289"/>
      <c r="P23" s="216"/>
    </row>
    <row r="24" spans="1:16" ht="15" thickBot="1" x14ac:dyDescent="0.35">
      <c r="A24" s="204">
        <v>10000</v>
      </c>
      <c r="B24" s="90" t="s">
        <v>286</v>
      </c>
      <c r="C24" s="90"/>
      <c r="D24" s="90"/>
      <c r="E24" s="90"/>
      <c r="F24" s="90"/>
      <c r="G24" s="90"/>
      <c r="H24" s="90"/>
      <c r="I24" s="90"/>
      <c r="J24" s="90"/>
      <c r="K24" s="118"/>
      <c r="L24" s="118"/>
      <c r="M24" s="118"/>
      <c r="N24" s="118"/>
      <c r="O24" s="219">
        <f>SUM(O14:O23)</f>
        <v>0</v>
      </c>
    </row>
    <row r="26" spans="1:16" x14ac:dyDescent="0.3">
      <c r="B26" s="107" t="s">
        <v>63</v>
      </c>
    </row>
    <row r="29" spans="1:16" x14ac:dyDescent="0.3">
      <c r="C29" s="119"/>
      <c r="D29" s="120"/>
      <c r="E29" s="120"/>
      <c r="F29" s="120"/>
    </row>
    <row r="30" spans="1:16" x14ac:dyDescent="0.3">
      <c r="C30" s="119"/>
      <c r="D30" s="120"/>
      <c r="E30" s="120"/>
      <c r="F30" s="120"/>
    </row>
    <row r="31" spans="1:16" x14ac:dyDescent="0.3">
      <c r="C31" s="119"/>
      <c r="D31" s="120"/>
      <c r="E31" s="120"/>
      <c r="F31" s="120"/>
    </row>
    <row r="32" spans="1:16" x14ac:dyDescent="0.3">
      <c r="C32" s="119"/>
      <c r="D32" s="120"/>
      <c r="E32" s="120"/>
      <c r="F32" s="120"/>
    </row>
    <row r="33" spans="2:6" x14ac:dyDescent="0.3">
      <c r="C33" s="119"/>
      <c r="D33" s="120"/>
      <c r="E33" s="120"/>
      <c r="F33" s="120"/>
    </row>
    <row r="34" spans="2:6" x14ac:dyDescent="0.3">
      <c r="C34" s="119"/>
      <c r="D34" s="120"/>
      <c r="E34" s="120"/>
      <c r="F34" s="120"/>
    </row>
    <row r="35" spans="2:6" x14ac:dyDescent="0.3">
      <c r="C35" s="119"/>
      <c r="D35" s="120"/>
      <c r="E35" s="120"/>
      <c r="F35" s="120"/>
    </row>
    <row r="36" spans="2:6" x14ac:dyDescent="0.3">
      <c r="C36" s="119"/>
      <c r="D36" s="120"/>
      <c r="E36" s="120"/>
      <c r="F36" s="120"/>
    </row>
    <row r="37" spans="2:6" x14ac:dyDescent="0.3">
      <c r="C37" s="119"/>
      <c r="D37" s="120"/>
      <c r="E37" s="120"/>
      <c r="F37" s="120"/>
    </row>
    <row r="38" spans="2:6" x14ac:dyDescent="0.3">
      <c r="C38" s="119"/>
      <c r="D38" s="120"/>
      <c r="E38" s="120"/>
      <c r="F38" s="120"/>
    </row>
    <row r="39" spans="2:6" x14ac:dyDescent="0.3">
      <c r="C39" s="119"/>
      <c r="D39" s="120"/>
      <c r="E39" s="120"/>
      <c r="F39" s="120"/>
    </row>
    <row r="40" spans="2:6" x14ac:dyDescent="0.3">
      <c r="C40" s="119"/>
      <c r="D40" s="120"/>
      <c r="E40" s="120"/>
      <c r="F40" s="120"/>
    </row>
    <row r="41" spans="2:6" x14ac:dyDescent="0.3">
      <c r="C41" s="119"/>
      <c r="D41" s="120"/>
      <c r="E41" s="120"/>
      <c r="F41" s="120"/>
    </row>
    <row r="42" spans="2:6" x14ac:dyDescent="0.3">
      <c r="B42" s="119"/>
      <c r="C42" s="119"/>
      <c r="D42" s="120"/>
      <c r="E42" s="120"/>
      <c r="F42" s="120"/>
    </row>
  </sheetData>
  <sheetProtection algorithmName="SHA-512" hashValue="422IKm3SmMKVh6bzPS+q3y9zeQYseHINWFSbIYAIU5GiOY31aCxgmAFBu15JR705abhj9lFTpxNJfvblIYQbVA==" saltValue="+27yk94WJqbuMGFs+08T1g==" spinCount="100000" sheet="1" objects="1" scenarios="1" formatColumns="0" insertRows="0"/>
  <protectedRanges>
    <protectedRange sqref="B14:P23" name="Range1"/>
  </protectedRanges>
  <mergeCells count="1">
    <mergeCell ref="E3:P11"/>
  </mergeCells>
  <dataValidations xWindow="764" yWindow="542" count="6">
    <dataValidation allowBlank="1" showErrorMessage="1" sqref="B3 A13:XFD13" xr:uid="{00000000-0002-0000-0C00-000000000000}"/>
    <dataValidation allowBlank="1" showInputMessage="1" showErrorMessage="1" prompt="This form collects information on the transactions carried out by a CIS during the reporting period. For a CIS issuing different classes of units, a separate CIS Transaction Form must be completed and submitted for each class. _x000a_" sqref="B2" xr:uid="{00000000-0002-0000-0C00-000001000000}"/>
    <dataValidation type="date" operator="greaterThan" allowBlank="1" showErrorMessage="1" sqref="F14:F23 B14:B23" xr:uid="{00000000-0002-0000-0C00-000002000000}">
      <formula1>1</formula1>
    </dataValidation>
    <dataValidation type="decimal" allowBlank="1" showInputMessage="1" showErrorMessage="1" errorTitle="Error" error="Please enter numerical values (TT conversion rate)" sqref="N14:N23" xr:uid="{00000000-0002-0000-0C00-000003000000}">
      <formula1>-100000000000000000</formula1>
      <formula2>1000000000000000000</formula2>
    </dataValidation>
    <dataValidation type="decimal" allowBlank="1" showInputMessage="1" showErrorMessage="1" errorTitle="Error" error="Please enter numerical values" sqref="L14:M23 E14:E23" xr:uid="{00000000-0002-0000-0C00-000004000000}">
      <formula1>-100000000000000000</formula1>
      <formula2>1000000000000000000</formula2>
    </dataValidation>
    <dataValidation type="decimal" allowBlank="1" showInputMessage="1" showErrorMessage="1" errorTitle="Error" error="Please enter numerical values" sqref="O14:O23" xr:uid="{00000000-0002-0000-0C00-000005000000}">
      <formula1>-10000000000000000</formula1>
      <formula2>1000000000000000000</formula2>
    </dataValidation>
  </dataValidations>
  <pageMargins left="0.7" right="0.7" top="0.75" bottom="0.75" header="0.3" footer="0.3"/>
  <pageSetup paperSize="5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64" yWindow="542" count="6">
        <x14:dataValidation type="list" allowBlank="1" showInputMessage="1" showErrorMessage="1" error="Please use drop down menu" xr:uid="{00000000-0002-0000-0C00-000006000000}">
          <x14:formula1>
            <xm:f>'Data Validation'!$F$26:$F$28</xm:f>
          </x14:formula1>
          <xm:sqref>C14:C23</xm:sqref>
        </x14:dataValidation>
        <x14:dataValidation type="list" allowBlank="1" showInputMessage="1" showErrorMessage="1" error="Please use drop down menu" xr:uid="{00000000-0002-0000-0C00-000008000000}">
          <x14:formula1>
            <xm:f>'Data Validation'!$H$12:$H$14</xm:f>
          </x14:formula1>
          <xm:sqref>H14:H23</xm:sqref>
        </x14:dataValidation>
        <x14:dataValidation type="list" allowBlank="1" showErrorMessage="1" error="Please use drop down menu" xr:uid="{00000000-0002-0000-0C00-000009000000}">
          <x14:formula1>
            <xm:f>'Data Validation'!$D$46:$D$59</xm:f>
          </x14:formula1>
          <xm:sqref>I14:I23</xm:sqref>
        </x14:dataValidation>
        <x14:dataValidation type="list" allowBlank="1" showInputMessage="1" showErrorMessage="1" errorTitle="Error" error="Please use drop down menu" xr:uid="{00000000-0002-0000-0C00-00000A000000}">
          <x14:formula1>
            <xm:f>'Data Validation'!$L$5:$L$12</xm:f>
          </x14:formula1>
          <xm:sqref>K14:K23</xm:sqref>
        </x14:dataValidation>
        <x14:dataValidation type="list" allowBlank="1" showInputMessage="1" showErrorMessage="1" error="Please use drop down menu" xr:uid="{00000000-0002-0000-0C00-00000B000000}">
          <x14:formula1>
            <xm:f>'Data Validation'!$D$39:$D$42</xm:f>
          </x14:formula1>
          <xm:sqref>P14:P23</xm:sqref>
        </x14:dataValidation>
        <x14:dataValidation type="list" allowBlank="1" showInputMessage="1" showErrorMessage="1" error="Please use drop down menu" xr:uid="{00000000-0002-0000-0C00-000007000000}">
          <x14:formula1>
            <xm:f>'Data Validation'!$D$30:$D$32</xm:f>
          </x14:formula1>
          <xm:sqref>G14:G23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7"/>
  <sheetViews>
    <sheetView topLeftCell="A10" zoomScaleNormal="100" zoomScaleSheetLayoutView="100" workbookViewId="0">
      <selection activeCell="K15" sqref="K15"/>
    </sheetView>
  </sheetViews>
  <sheetFormatPr defaultColWidth="9.109375" defaultRowHeight="14.4" x14ac:dyDescent="0.3"/>
  <cols>
    <col min="1" max="1" width="6.5546875" style="204" bestFit="1" customWidth="1"/>
    <col min="2" max="2" width="34.44140625" style="91" customWidth="1"/>
    <col min="3" max="3" width="42.109375" style="91" customWidth="1"/>
    <col min="4" max="4" width="13.88671875" style="91" customWidth="1"/>
    <col min="5" max="5" width="22.44140625" style="91" customWidth="1"/>
    <col min="6" max="6" width="23.33203125" style="91" customWidth="1"/>
    <col min="7" max="7" width="36.44140625" style="91" customWidth="1"/>
    <col min="8" max="8" width="10.6640625" style="91" customWidth="1"/>
    <col min="9" max="9" width="30.5546875" style="91" customWidth="1"/>
    <col min="10" max="10" width="18" style="91" customWidth="1"/>
    <col min="11" max="11" width="30.5546875" style="91" customWidth="1"/>
    <col min="12" max="12" width="17" style="91" customWidth="1"/>
    <col min="13" max="13" width="13.33203125" style="91" customWidth="1"/>
    <col min="14" max="15" width="21.5546875" style="91" customWidth="1"/>
    <col min="16" max="16" width="12.88671875" style="91" customWidth="1"/>
    <col min="17" max="17" width="27.33203125" style="91" customWidth="1"/>
    <col min="18" max="18" width="3" style="91" customWidth="1"/>
    <col min="19" max="16384" width="9.109375" style="91"/>
  </cols>
  <sheetData>
    <row r="1" spans="1:17" x14ac:dyDescent="0.3">
      <c r="B1" s="32" t="s">
        <v>0</v>
      </c>
    </row>
    <row r="2" spans="1:17" ht="15" thickBot="1" x14ac:dyDescent="0.35">
      <c r="B2" s="90" t="s">
        <v>335</v>
      </c>
      <c r="C2" s="90"/>
      <c r="Q2" s="93" t="s">
        <v>129</v>
      </c>
    </row>
    <row r="3" spans="1:17" x14ac:dyDescent="0.3">
      <c r="B3" s="90"/>
      <c r="C3" s="90"/>
      <c r="G3" s="459" t="s">
        <v>7</v>
      </c>
      <c r="H3" s="460"/>
      <c r="I3" s="460"/>
      <c r="J3" s="460"/>
      <c r="K3" s="460"/>
      <c r="L3" s="460"/>
      <c r="M3" s="460"/>
      <c r="N3" s="460"/>
      <c r="O3" s="460"/>
      <c r="P3" s="460"/>
      <c r="Q3" s="461"/>
    </row>
    <row r="4" spans="1:17" s="112" customFormat="1" ht="15" customHeight="1" x14ac:dyDescent="0.3">
      <c r="A4" s="207"/>
      <c r="B4" s="91"/>
      <c r="C4" s="90"/>
      <c r="D4" s="91"/>
      <c r="E4" s="91"/>
      <c r="F4" s="91"/>
      <c r="G4" s="462"/>
      <c r="H4" s="463"/>
      <c r="I4" s="463"/>
      <c r="J4" s="463"/>
      <c r="K4" s="463"/>
      <c r="L4" s="463"/>
      <c r="M4" s="463"/>
      <c r="N4" s="463"/>
      <c r="O4" s="463"/>
      <c r="P4" s="463"/>
      <c r="Q4" s="464"/>
    </row>
    <row r="5" spans="1:17" ht="15" customHeight="1" x14ac:dyDescent="0.3">
      <c r="B5" s="36" t="s">
        <v>8</v>
      </c>
      <c r="C5" s="37">
        <f>VLOOKUP(B5,'Cover Sheet'!$A$5:$B$15,2,FALSE)</f>
        <v>0</v>
      </c>
      <c r="D5" s="113"/>
      <c r="E5" s="63"/>
      <c r="F5" s="63"/>
      <c r="G5" s="462"/>
      <c r="H5" s="463"/>
      <c r="I5" s="463"/>
      <c r="J5" s="463"/>
      <c r="K5" s="463"/>
      <c r="L5" s="463"/>
      <c r="M5" s="463"/>
      <c r="N5" s="463"/>
      <c r="O5" s="463"/>
      <c r="P5" s="463"/>
      <c r="Q5" s="464"/>
    </row>
    <row r="6" spans="1:17" ht="15" customHeight="1" x14ac:dyDescent="0.3">
      <c r="B6" s="36" t="s">
        <v>10</v>
      </c>
      <c r="C6" s="37">
        <f>VLOOKUP(B6,'Cover Sheet'!$A$5:$B$15,2,FALSE)</f>
        <v>0</v>
      </c>
      <c r="D6" s="113"/>
      <c r="E6" s="63"/>
      <c r="F6" s="63"/>
      <c r="G6" s="462"/>
      <c r="H6" s="463"/>
      <c r="I6" s="463"/>
      <c r="J6" s="463"/>
      <c r="K6" s="463"/>
      <c r="L6" s="463"/>
      <c r="M6" s="463"/>
      <c r="N6" s="463"/>
      <c r="O6" s="463"/>
      <c r="P6" s="463"/>
      <c r="Q6" s="464"/>
    </row>
    <row r="7" spans="1:17" ht="15" customHeight="1" x14ac:dyDescent="0.3">
      <c r="B7" s="36" t="s">
        <v>96</v>
      </c>
      <c r="C7" s="153">
        <f>VLOOKUP(B7,'Cover Sheet'!$A$5:$B$15,2,FALSE)</f>
        <v>0</v>
      </c>
      <c r="D7" s="113"/>
      <c r="E7" s="63"/>
      <c r="F7" s="63"/>
      <c r="G7" s="462"/>
      <c r="H7" s="463"/>
      <c r="I7" s="463"/>
      <c r="J7" s="463"/>
      <c r="K7" s="463"/>
      <c r="L7" s="463"/>
      <c r="M7" s="463"/>
      <c r="N7" s="463"/>
      <c r="O7" s="463"/>
      <c r="P7" s="463"/>
      <c r="Q7" s="464"/>
    </row>
    <row r="8" spans="1:17" ht="15" customHeight="1" x14ac:dyDescent="0.3">
      <c r="B8" s="36" t="s">
        <v>366</v>
      </c>
      <c r="C8" s="37">
        <f>VLOOKUP(B8,'Cover Sheet'!$A$5:$B$15,2,FALSE)</f>
        <v>0</v>
      </c>
      <c r="D8" s="113"/>
      <c r="E8" s="63"/>
      <c r="F8" s="63"/>
      <c r="G8" s="462"/>
      <c r="H8" s="463"/>
      <c r="I8" s="463"/>
      <c r="J8" s="463"/>
      <c r="K8" s="463"/>
      <c r="L8" s="463"/>
      <c r="M8" s="463"/>
      <c r="N8" s="463"/>
      <c r="O8" s="463"/>
      <c r="P8" s="463"/>
      <c r="Q8" s="464"/>
    </row>
    <row r="9" spans="1:17" ht="15" customHeight="1" x14ac:dyDescent="0.3">
      <c r="B9" s="36" t="s">
        <v>12</v>
      </c>
      <c r="C9" s="153">
        <f>VLOOKUP(B9,'Cover Sheet'!$A$5:$B$15,2,FALSE)</f>
        <v>0</v>
      </c>
      <c r="D9" s="113"/>
      <c r="E9" s="63"/>
      <c r="F9" s="63"/>
      <c r="G9" s="462"/>
      <c r="H9" s="463"/>
      <c r="I9" s="463"/>
      <c r="J9" s="463"/>
      <c r="K9" s="463"/>
      <c r="L9" s="463"/>
      <c r="M9" s="463"/>
      <c r="N9" s="463"/>
      <c r="O9" s="463"/>
      <c r="P9" s="463"/>
      <c r="Q9" s="464"/>
    </row>
    <row r="10" spans="1:17" ht="15" customHeight="1" x14ac:dyDescent="0.3">
      <c r="B10" s="32" t="s">
        <v>261</v>
      </c>
      <c r="C10" s="37">
        <f>VLOOKUP(B10,'Cover Sheet'!$A$5:$B$15,2,FALSE)</f>
        <v>0</v>
      </c>
      <c r="D10" s="113"/>
      <c r="E10" s="63"/>
      <c r="F10" s="63"/>
      <c r="G10" s="462"/>
      <c r="H10" s="463"/>
      <c r="I10" s="463"/>
      <c r="J10" s="463"/>
      <c r="K10" s="463"/>
      <c r="L10" s="463"/>
      <c r="M10" s="463"/>
      <c r="N10" s="463"/>
      <c r="O10" s="463"/>
      <c r="P10" s="463"/>
      <c r="Q10" s="464"/>
    </row>
    <row r="11" spans="1:17" ht="15.75" customHeight="1" thickBot="1" x14ac:dyDescent="0.35">
      <c r="G11" s="465"/>
      <c r="H11" s="466"/>
      <c r="I11" s="466"/>
      <c r="J11" s="466"/>
      <c r="K11" s="466"/>
      <c r="L11" s="466"/>
      <c r="M11" s="466"/>
      <c r="N11" s="466"/>
      <c r="O11" s="466"/>
      <c r="P11" s="466"/>
      <c r="Q11" s="467"/>
    </row>
    <row r="12" spans="1:17" ht="15" thickBot="1" x14ac:dyDescent="0.35">
      <c r="B12" s="114"/>
      <c r="C12" s="114"/>
      <c r="D12" s="114"/>
      <c r="E12" s="114"/>
      <c r="F12" s="114"/>
      <c r="G12" s="114"/>
    </row>
    <row r="13" spans="1:17" ht="15" thickBot="1" x14ac:dyDescent="0.35">
      <c r="B13" s="114"/>
      <c r="C13" s="114"/>
      <c r="D13" s="114"/>
      <c r="E13" s="114"/>
      <c r="F13" s="114"/>
      <c r="G13" s="114"/>
      <c r="H13" s="455" t="s">
        <v>130</v>
      </c>
      <c r="I13" s="456"/>
      <c r="J13" s="456"/>
      <c r="K13" s="456"/>
      <c r="L13" s="468" t="s">
        <v>131</v>
      </c>
      <c r="M13" s="469"/>
      <c r="N13" s="469"/>
      <c r="O13" s="469"/>
      <c r="P13" s="469"/>
      <c r="Q13" s="470"/>
    </row>
    <row r="14" spans="1:17" s="112" customFormat="1" ht="62.25" customHeight="1" thickBot="1" x14ac:dyDescent="0.35">
      <c r="A14" s="207"/>
      <c r="B14" s="116" t="s">
        <v>270</v>
      </c>
      <c r="C14" s="116" t="s">
        <v>132</v>
      </c>
      <c r="D14" s="116" t="s">
        <v>424</v>
      </c>
      <c r="E14" s="116" t="s">
        <v>507</v>
      </c>
      <c r="F14" s="97" t="s">
        <v>394</v>
      </c>
      <c r="G14" s="116" t="s">
        <v>425</v>
      </c>
      <c r="H14" s="103" t="s">
        <v>326</v>
      </c>
      <c r="I14" s="103" t="s">
        <v>314</v>
      </c>
      <c r="J14" s="103" t="s">
        <v>315</v>
      </c>
      <c r="K14" s="103" t="s">
        <v>282</v>
      </c>
      <c r="L14" s="103" t="s">
        <v>91</v>
      </c>
      <c r="M14" s="103" t="s">
        <v>110</v>
      </c>
      <c r="N14" s="103" t="s">
        <v>427</v>
      </c>
      <c r="O14" s="103" t="s">
        <v>426</v>
      </c>
      <c r="P14" s="103" t="s">
        <v>428</v>
      </c>
      <c r="Q14" s="103" t="s">
        <v>388</v>
      </c>
    </row>
    <row r="15" spans="1:17" s="266" customFormat="1" x14ac:dyDescent="0.3">
      <c r="A15" s="211"/>
      <c r="B15" s="235"/>
      <c r="C15" s="221"/>
      <c r="D15" s="378"/>
      <c r="E15" s="329"/>
      <c r="F15" s="234"/>
      <c r="G15" s="221"/>
      <c r="H15" s="378"/>
      <c r="I15" s="235"/>
      <c r="J15" s="222"/>
      <c r="K15" s="235"/>
      <c r="L15" s="289"/>
      <c r="M15" s="289"/>
      <c r="N15" s="289"/>
      <c r="O15" s="289"/>
      <c r="P15" s="289"/>
      <c r="Q15" s="289"/>
    </row>
    <row r="16" spans="1:17" s="266" customFormat="1" x14ac:dyDescent="0.3">
      <c r="A16" s="211"/>
      <c r="B16" s="235"/>
      <c r="C16" s="221"/>
      <c r="D16" s="378"/>
      <c r="E16" s="329"/>
      <c r="F16" s="234"/>
      <c r="G16" s="221"/>
      <c r="H16" s="378"/>
      <c r="I16" s="235"/>
      <c r="J16" s="222"/>
      <c r="K16" s="235"/>
      <c r="L16" s="289"/>
      <c r="M16" s="289"/>
      <c r="N16" s="289"/>
      <c r="O16" s="289"/>
      <c r="P16" s="289"/>
      <c r="Q16" s="289"/>
    </row>
    <row r="17" spans="1:17" s="266" customFormat="1" x14ac:dyDescent="0.3">
      <c r="A17" s="211"/>
      <c r="B17" s="235"/>
      <c r="C17" s="221"/>
      <c r="D17" s="378"/>
      <c r="E17" s="329"/>
      <c r="F17" s="234"/>
      <c r="G17" s="221"/>
      <c r="H17" s="378"/>
      <c r="I17" s="235"/>
      <c r="J17" s="222"/>
      <c r="K17" s="235"/>
      <c r="L17" s="289"/>
      <c r="M17" s="289"/>
      <c r="N17" s="289"/>
      <c r="O17" s="289"/>
      <c r="P17" s="289"/>
      <c r="Q17" s="289"/>
    </row>
    <row r="18" spans="1:17" s="266" customFormat="1" x14ac:dyDescent="0.3">
      <c r="A18" s="211"/>
      <c r="B18" s="235"/>
      <c r="C18" s="221"/>
      <c r="D18" s="378"/>
      <c r="E18" s="329"/>
      <c r="F18" s="234"/>
      <c r="G18" s="221"/>
      <c r="H18" s="378"/>
      <c r="I18" s="235"/>
      <c r="J18" s="222"/>
      <c r="K18" s="235"/>
      <c r="L18" s="289"/>
      <c r="M18" s="289"/>
      <c r="N18" s="289"/>
      <c r="O18" s="289"/>
      <c r="P18" s="289"/>
      <c r="Q18" s="289"/>
    </row>
    <row r="19" spans="1:17" s="266" customFormat="1" x14ac:dyDescent="0.3">
      <c r="A19" s="211"/>
      <c r="B19" s="235"/>
      <c r="C19" s="221"/>
      <c r="D19" s="378"/>
      <c r="E19" s="329"/>
      <c r="F19" s="234"/>
      <c r="G19" s="221"/>
      <c r="H19" s="378"/>
      <c r="I19" s="235"/>
      <c r="J19" s="222"/>
      <c r="K19" s="235"/>
      <c r="L19" s="289"/>
      <c r="M19" s="289"/>
      <c r="N19" s="289"/>
      <c r="O19" s="289"/>
      <c r="P19" s="289"/>
      <c r="Q19" s="289"/>
    </row>
    <row r="20" spans="1:17" s="266" customFormat="1" x14ac:dyDescent="0.3">
      <c r="A20" s="211"/>
      <c r="B20" s="235"/>
      <c r="C20" s="221"/>
      <c r="D20" s="378"/>
      <c r="E20" s="329"/>
      <c r="F20" s="234"/>
      <c r="G20" s="221"/>
      <c r="H20" s="378"/>
      <c r="I20" s="235"/>
      <c r="J20" s="222"/>
      <c r="K20" s="235"/>
      <c r="L20" s="289"/>
      <c r="M20" s="289"/>
      <c r="N20" s="289"/>
      <c r="O20" s="289"/>
      <c r="P20" s="289"/>
      <c r="Q20" s="289"/>
    </row>
    <row r="21" spans="1:17" s="266" customFormat="1" x14ac:dyDescent="0.3">
      <c r="A21" s="211"/>
      <c r="B21" s="235"/>
      <c r="C21" s="221"/>
      <c r="D21" s="378"/>
      <c r="E21" s="329"/>
      <c r="F21" s="234"/>
      <c r="G21" s="221"/>
      <c r="H21" s="378"/>
      <c r="I21" s="235"/>
      <c r="J21" s="222"/>
      <c r="K21" s="235"/>
      <c r="L21" s="289"/>
      <c r="M21" s="289"/>
      <c r="N21" s="289"/>
      <c r="O21" s="289"/>
      <c r="P21" s="289"/>
      <c r="Q21" s="289"/>
    </row>
    <row r="22" spans="1:17" s="266" customFormat="1" x14ac:dyDescent="0.3">
      <c r="A22" s="211"/>
      <c r="B22" s="235"/>
      <c r="C22" s="221"/>
      <c r="D22" s="378"/>
      <c r="E22" s="329"/>
      <c r="F22" s="234"/>
      <c r="G22" s="221"/>
      <c r="H22" s="378"/>
      <c r="I22" s="235"/>
      <c r="J22" s="222"/>
      <c r="K22" s="235"/>
      <c r="L22" s="289"/>
      <c r="M22" s="289"/>
      <c r="N22" s="289"/>
      <c r="O22" s="289"/>
      <c r="P22" s="289"/>
      <c r="Q22" s="289"/>
    </row>
    <row r="23" spans="1:17" s="266" customFormat="1" x14ac:dyDescent="0.3">
      <c r="A23" s="211"/>
      <c r="B23" s="235"/>
      <c r="C23" s="221"/>
      <c r="D23" s="378"/>
      <c r="E23" s="329"/>
      <c r="F23" s="234"/>
      <c r="G23" s="221"/>
      <c r="H23" s="378"/>
      <c r="I23" s="235"/>
      <c r="J23" s="222"/>
      <c r="K23" s="235"/>
      <c r="L23" s="289"/>
      <c r="M23" s="289"/>
      <c r="N23" s="289"/>
      <c r="O23" s="289"/>
      <c r="P23" s="289"/>
      <c r="Q23" s="289"/>
    </row>
    <row r="24" spans="1:17" s="266" customFormat="1" x14ac:dyDescent="0.3">
      <c r="A24" s="211"/>
      <c r="B24" s="235"/>
      <c r="C24" s="221"/>
      <c r="D24" s="378"/>
      <c r="E24" s="329"/>
      <c r="F24" s="234"/>
      <c r="G24" s="221"/>
      <c r="H24" s="378"/>
      <c r="I24" s="235"/>
      <c r="J24" s="222"/>
      <c r="K24" s="235"/>
      <c r="L24" s="289"/>
      <c r="M24" s="289"/>
      <c r="N24" s="289"/>
      <c r="O24" s="289"/>
      <c r="P24" s="289"/>
      <c r="Q24" s="289"/>
    </row>
    <row r="25" spans="1:17" s="266" customFormat="1" x14ac:dyDescent="0.3">
      <c r="A25" s="211"/>
      <c r="B25" s="235"/>
      <c r="C25" s="221"/>
      <c r="D25" s="378"/>
      <c r="E25" s="329"/>
      <c r="F25" s="234"/>
      <c r="G25" s="221"/>
      <c r="H25" s="378"/>
      <c r="I25" s="235"/>
      <c r="J25" s="222"/>
      <c r="K25" s="235"/>
      <c r="L25" s="289"/>
      <c r="M25" s="289"/>
      <c r="N25" s="289"/>
      <c r="O25" s="289"/>
      <c r="P25" s="289"/>
      <c r="Q25" s="289"/>
    </row>
    <row r="26" spans="1:17" ht="15" thickBot="1" x14ac:dyDescent="0.35">
      <c r="A26" s="204">
        <v>11000</v>
      </c>
      <c r="B26" s="223" t="s">
        <v>285</v>
      </c>
      <c r="C26" s="112"/>
      <c r="D26" s="112"/>
      <c r="E26" s="112"/>
      <c r="F26" s="112"/>
      <c r="G26" s="112"/>
      <c r="H26" s="224"/>
      <c r="I26" s="224"/>
      <c r="J26" s="224"/>
      <c r="K26" s="224"/>
      <c r="L26" s="224"/>
      <c r="M26" s="224"/>
      <c r="N26" s="224"/>
      <c r="O26" s="225">
        <f>SUM(O15:O25)</f>
        <v>0</v>
      </c>
      <c r="P26" s="226"/>
      <c r="Q26" s="225">
        <f>SUM(Q15:Q25)</f>
        <v>0</v>
      </c>
    </row>
    <row r="27" spans="1:17" ht="15" thickTop="1" x14ac:dyDescent="0.3">
      <c r="B27" s="107" t="s">
        <v>63</v>
      </c>
    </row>
  </sheetData>
  <sheetProtection algorithmName="SHA-512" hashValue="gzxFNWqhq/J6ijgPO1IqOPpj3Q+Q5T8HJFbXBcA9FqeL2g4vMR1Hq921v0M1letDfzGhOUjKjiLd7SluOkI2HA==" saltValue="cp4lu58+a/YUx9o2oOCIew==" spinCount="100000" sheet="1" objects="1" scenarios="1" formatColumns="0" insertRows="0"/>
  <protectedRanges>
    <protectedRange sqref="B15:Q25" name="Range1"/>
  </protectedRanges>
  <mergeCells count="3">
    <mergeCell ref="H13:K13"/>
    <mergeCell ref="L13:Q13"/>
    <mergeCell ref="G3:Q11"/>
  </mergeCells>
  <dataValidations xWindow="172" yWindow="491" count="5">
    <dataValidation allowBlank="1" showErrorMessage="1" sqref="B3 A13:XFD14" xr:uid="{00000000-0002-0000-0D00-000000000000}"/>
    <dataValidation allowBlank="1" showErrorMessage="1" prompt="_x000a_" sqref="B2" xr:uid="{00000000-0002-0000-0D00-000001000000}"/>
    <dataValidation type="date" operator="greaterThan" allowBlank="1" showErrorMessage="1" sqref="I15:I25 B15:B25" xr:uid="{00000000-0002-0000-0D00-000002000000}">
      <formula1>1</formula1>
    </dataValidation>
    <dataValidation type="decimal" allowBlank="1" showInputMessage="1" showErrorMessage="1" errorTitle="Error" error="Please enter numerical values" sqref="H15:H25 L15:L25 D15:D25 N15:Q25" xr:uid="{00000000-0002-0000-0D00-000003000000}">
      <formula1>0</formula1>
      <formula2>1000000000000000000</formula2>
    </dataValidation>
    <dataValidation operator="greaterThanOrEqual" allowBlank="1" showErrorMessage="1" errorTitle="Error" error="Maturity  date must be greater than or equal to the relevant date of the report." sqref="K15:K25" xr:uid="{00000000-0002-0000-0D00-000004000000}"/>
  </dataValidations>
  <pageMargins left="0.7" right="0.7" top="0.75" bottom="0.75" header="0.3" footer="0.3"/>
  <pageSetup paperSize="5" scale="46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72" yWindow="491" count="5">
        <x14:dataValidation type="list" allowBlank="1" showInputMessage="1" showErrorMessage="1" xr:uid="{00000000-0002-0000-0D00-000005000000}">
          <x14:formula1>
            <xm:f>'Data Validation'!$F$17:$F$22</xm:f>
          </x14:formula1>
          <xm:sqref>J15:J25</xm:sqref>
        </x14:dataValidation>
        <x14:dataValidation type="list" allowBlank="1" showInputMessage="1" showErrorMessage="1" errorTitle="Error" error="Please use drop down menu" xr:uid="{00000000-0002-0000-0D00-000006000000}">
          <x14:formula1>
            <xm:f>'Data Validation'!$F$54:$F$55</xm:f>
          </x14:formula1>
          <xm:sqref>E15:E25</xm:sqref>
        </x14:dataValidation>
        <x14:dataValidation type="list" allowBlank="1" showInputMessage="1" showErrorMessage="1" error="Please use drop down menu" xr:uid="{00000000-0002-0000-0D00-000007000000}">
          <x14:formula1>
            <xm:f>'Data Validation'!$H$12:$H$14</xm:f>
          </x14:formula1>
          <xm:sqref>F15:F25</xm:sqref>
        </x14:dataValidation>
        <x14:dataValidation type="list" allowBlank="1" showInputMessage="1" showErrorMessage="1" errorTitle="Error" error="Please use drop down menu" xr:uid="{00000000-0002-0000-0D00-000009000000}">
          <x14:formula1>
            <xm:f>'Data Validation'!$L$5:$L$12</xm:f>
          </x14:formula1>
          <xm:sqref>M15:M25</xm:sqref>
        </x14:dataValidation>
        <x14:dataValidation type="list" allowBlank="1" showInputMessage="1" showErrorMessage="1" error="Please use drop down menu" xr:uid="{00000000-0002-0000-0D00-000008000000}">
          <x14:formula1>
            <xm:f>'Data Validation'!$D$30:$D$32</xm:f>
          </x14:formula1>
          <xm:sqref>G15:G25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27"/>
  <sheetViews>
    <sheetView tabSelected="1" zoomScaleNormal="100" zoomScaleSheetLayoutView="100" workbookViewId="0">
      <selection activeCell="B5" sqref="B5"/>
    </sheetView>
  </sheetViews>
  <sheetFormatPr defaultColWidth="56" defaultRowHeight="21" x14ac:dyDescent="0.4"/>
  <cols>
    <col min="1" max="1" width="58.33203125" style="175" customWidth="1"/>
    <col min="2" max="2" width="80.5546875" style="183" customWidth="1"/>
    <col min="3" max="3" width="41" style="175" customWidth="1"/>
    <col min="4" max="5" width="24.6640625" style="175" bestFit="1" customWidth="1"/>
    <col min="6" max="6" width="24" style="175" customWidth="1"/>
    <col min="7" max="7" width="24.88671875" style="175" customWidth="1"/>
    <col min="8" max="16384" width="56" style="175"/>
  </cols>
  <sheetData>
    <row r="1" spans="1:7" x14ac:dyDescent="0.4">
      <c r="A1" s="173" t="s">
        <v>328</v>
      </c>
    </row>
    <row r="2" spans="1:7" x14ac:dyDescent="0.4">
      <c r="A2" s="173" t="s">
        <v>327</v>
      </c>
    </row>
    <row r="5" spans="1:7" x14ac:dyDescent="0.4">
      <c r="A5" s="173" t="s">
        <v>8</v>
      </c>
      <c r="B5" s="174"/>
      <c r="C5" s="36" t="s">
        <v>455</v>
      </c>
      <c r="D5" s="32"/>
      <c r="E5" s="32"/>
      <c r="F5" s="32"/>
      <c r="G5" s="32"/>
    </row>
    <row r="6" spans="1:7" x14ac:dyDescent="0.4">
      <c r="A6" s="173" t="s">
        <v>10</v>
      </c>
      <c r="B6" s="174"/>
      <c r="C6" s="36" t="s">
        <v>455</v>
      </c>
      <c r="D6" s="32"/>
      <c r="E6" s="32"/>
      <c r="F6" s="32"/>
      <c r="G6" s="32"/>
    </row>
    <row r="7" spans="1:7" x14ac:dyDescent="0.4">
      <c r="A7" s="173" t="s">
        <v>96</v>
      </c>
      <c r="B7" s="176"/>
      <c r="C7" s="36" t="s">
        <v>455</v>
      </c>
      <c r="D7" s="36"/>
      <c r="E7" s="32"/>
      <c r="F7" s="36"/>
      <c r="G7" s="36"/>
    </row>
    <row r="8" spans="1:7" x14ac:dyDescent="0.4">
      <c r="A8" s="173" t="s">
        <v>366</v>
      </c>
      <c r="B8" s="177"/>
      <c r="C8" s="36"/>
      <c r="D8" s="62"/>
      <c r="E8" s="36"/>
      <c r="F8" s="62"/>
      <c r="G8" s="62"/>
    </row>
    <row r="9" spans="1:7" x14ac:dyDescent="0.4">
      <c r="A9" s="173" t="s">
        <v>12</v>
      </c>
      <c r="B9" s="195"/>
      <c r="C9" s="36"/>
      <c r="D9" s="62"/>
      <c r="E9" s="62"/>
      <c r="F9" s="62"/>
      <c r="G9" s="62"/>
    </row>
    <row r="10" spans="1:7" x14ac:dyDescent="0.4">
      <c r="A10" s="173" t="s">
        <v>97</v>
      </c>
      <c r="B10" s="178"/>
      <c r="C10" s="36"/>
      <c r="D10" s="32"/>
      <c r="E10" s="62"/>
      <c r="F10" s="32"/>
      <c r="G10" s="32"/>
    </row>
    <row r="11" spans="1:7" s="180" customFormat="1" x14ac:dyDescent="0.4">
      <c r="A11" s="179" t="s">
        <v>280</v>
      </c>
      <c r="B11" s="177"/>
      <c r="C11" s="36" t="s">
        <v>455</v>
      </c>
      <c r="D11" s="32"/>
      <c r="E11" s="32"/>
    </row>
    <row r="12" spans="1:7" s="180" customFormat="1" x14ac:dyDescent="0.4">
      <c r="A12" s="179" t="s">
        <v>261</v>
      </c>
      <c r="B12" s="196"/>
      <c r="C12" s="32"/>
      <c r="D12" s="32"/>
    </row>
    <row r="13" spans="1:7" x14ac:dyDescent="0.4">
      <c r="A13" s="173" t="s">
        <v>283</v>
      </c>
      <c r="B13" s="181"/>
    </row>
    <row r="14" spans="1:7" x14ac:dyDescent="0.4">
      <c r="A14" s="173" t="s">
        <v>134</v>
      </c>
      <c r="B14" s="214" t="str">
        <f>IF(B6="CIS",B5,"")</f>
        <v/>
      </c>
      <c r="C14" s="180"/>
    </row>
    <row r="15" spans="1:7" x14ac:dyDescent="0.4">
      <c r="A15" s="173" t="s">
        <v>432</v>
      </c>
      <c r="B15" s="177"/>
      <c r="C15" s="317" t="b">
        <f t="shared" ref="C15:C16" si="0">IF($B$6="CIS",IF(B15="",$C$11,""))</f>
        <v>0</v>
      </c>
    </row>
    <row r="16" spans="1:7" x14ac:dyDescent="0.4">
      <c r="A16" s="173" t="s">
        <v>349</v>
      </c>
      <c r="B16" s="214"/>
      <c r="C16" s="317" t="b">
        <f t="shared" si="0"/>
        <v>0</v>
      </c>
    </row>
    <row r="17" spans="1:7" x14ac:dyDescent="0.4">
      <c r="A17" s="173" t="s">
        <v>473</v>
      </c>
      <c r="B17" s="214"/>
      <c r="C17" s="317" t="b">
        <f>IF($B$6="CIS",IF(B17="",$C$11,""))</f>
        <v>0</v>
      </c>
    </row>
    <row r="18" spans="1:7" x14ac:dyDescent="0.4">
      <c r="A18" s="338" t="s">
        <v>487</v>
      </c>
      <c r="B18" s="214"/>
      <c r="C18" s="344" t="b">
        <f>IF($B$6="CIS",IF(B18="","Please state name of Trustee",""))</f>
        <v>0</v>
      </c>
    </row>
    <row r="19" spans="1:7" x14ac:dyDescent="0.4">
      <c r="A19" s="338" t="s">
        <v>492</v>
      </c>
      <c r="B19" s="214"/>
      <c r="C19" s="317" t="b">
        <f>IF($B$6="CIS",IF(B19="",$C$11,""))</f>
        <v>0</v>
      </c>
    </row>
    <row r="20" spans="1:7" x14ac:dyDescent="0.4">
      <c r="A20" s="185" t="s">
        <v>297</v>
      </c>
    </row>
    <row r="21" spans="1:7" x14ac:dyDescent="0.4">
      <c r="C21" s="341"/>
    </row>
    <row r="22" spans="1:7" x14ac:dyDescent="0.4">
      <c r="B22" s="182"/>
      <c r="C22" s="36"/>
      <c r="D22" s="36"/>
      <c r="E22" s="36"/>
      <c r="F22" s="36"/>
      <c r="G22" s="36"/>
    </row>
    <row r="23" spans="1:7" x14ac:dyDescent="0.4">
      <c r="A23" s="32"/>
      <c r="B23" s="182"/>
      <c r="C23" s="36"/>
      <c r="D23" s="36"/>
      <c r="E23" s="36"/>
      <c r="F23" s="36"/>
      <c r="G23" s="36"/>
    </row>
    <row r="24" spans="1:7" x14ac:dyDescent="0.4">
      <c r="A24" s="32"/>
      <c r="B24" s="182"/>
      <c r="C24" s="36"/>
      <c r="D24" s="36"/>
      <c r="E24" s="36"/>
      <c r="F24" s="36"/>
      <c r="G24" s="36"/>
    </row>
    <row r="25" spans="1:7" x14ac:dyDescent="0.4">
      <c r="A25" s="62"/>
      <c r="B25" s="182"/>
      <c r="C25" s="36"/>
      <c r="D25" s="36"/>
      <c r="E25" s="36"/>
      <c r="F25" s="36"/>
      <c r="G25" s="36"/>
    </row>
    <row r="26" spans="1:7" x14ac:dyDescent="0.4">
      <c r="A26" s="62"/>
      <c r="B26" s="55"/>
      <c r="C26" s="32"/>
      <c r="D26" s="32"/>
      <c r="E26" s="32"/>
      <c r="F26" s="36"/>
      <c r="G26" s="36"/>
    </row>
    <row r="27" spans="1:7" x14ac:dyDescent="0.4">
      <c r="A27" s="62"/>
      <c r="F27" s="32"/>
      <c r="G27" s="32"/>
    </row>
  </sheetData>
  <sheetProtection algorithmName="SHA-512" hashValue="/i7A5xFiwiVQu0bWwzoo3TvZMUjr7ScosPLJ/mjNEPOf3EEkz5C4Vm0PlrTZnGFgkBEiIhRCI+DMoX6AaKCvPQ==" saltValue="0W837PJLMbftKSQt8nvTGg==" spinCount="100000" sheet="1" formatColumns="0"/>
  <protectedRanges>
    <protectedRange sqref="B5:B12 B15:B19" name="Range1"/>
  </protectedRanges>
  <conditionalFormatting sqref="B5:B12">
    <cfRule type="containsBlanks" dxfId="20" priority="11">
      <formula>LEN(TRIM(B5))=0</formula>
    </cfRule>
  </conditionalFormatting>
  <conditionalFormatting sqref="C15:C19">
    <cfRule type="containsText" dxfId="19" priority="9" operator="containsText" text="FALSE">
      <formula>NOT(ISERROR(SEARCH("FALSE",C15)))</formula>
    </cfRule>
  </conditionalFormatting>
  <dataValidations xWindow="982" yWindow="360" count="5">
    <dataValidation type="date" operator="greaterThan" allowBlank="1" showInputMessage="1" showErrorMessage="1" promptTitle="Date Report Made" prompt="You must enter date as dd/mm/yyyy_x000a__x000a_The date on which the report is submitted to the Commission. " sqref="B9" xr:uid="{00000000-0002-0000-0100-000000000000}">
      <formula1>1</formula1>
    </dataValidation>
    <dataValidation allowBlank="1" showInputMessage="1" showErrorMessage="1" promptTitle="Name of Senior Officer Reporting" prompt="Please insert the name of the Senior Officer reporting (First Name followed by the Surname)." sqref="B8" xr:uid="{00000000-0002-0000-0100-000001000000}"/>
    <dataValidation type="decimal" allowBlank="1" showInputMessage="1" showErrorMessage="1" promptTitle="Number of Clients" prompt="Please insert the number of clients held by the entity_x000a__x000a_The number of clients of the reporting entity. Clients also include all entities that are recipients of services provided by the registrant including CISs and pension funds.  " sqref="B10" xr:uid="{00000000-0002-0000-0100-000002000000}">
      <formula1>-999999999999999000</formula1>
      <formula2>999999999999999000</formula2>
    </dataValidation>
    <dataValidation allowBlank="1" showInputMessage="1" showErrorMessage="1" promptTitle="Exchange Rate USD" prompt="Exchange rate at four (4) decimal places" sqref="B12" xr:uid="{00000000-0002-0000-0100-000003000000}"/>
    <dataValidation allowBlank="1" showInputMessage="1" showErrorMessage="1" promptTitle="Name of CIS Trustee" prompt="Please indicate the name of the CIS Trustee" sqref="B18" xr:uid="{00000000-0002-0000-0100-000004000000}"/>
  </dataValidations>
  <pageMargins left="0.7" right="0.7" top="0.75" bottom="0.75" header="0.3" footer="0.3"/>
  <pageSetup paperSize="9" scale="75" orientation="portrait" r:id="rId1"/>
  <colBreaks count="1" manualBreakCount="1">
    <brk id="2" min="3" max="24" man="1"/>
  </colBreaks>
  <ignoredErrors>
    <ignoredError sqref="C18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60789675-442E-4FDE-9430-DBA9C381AE6E}">
            <xm:f>NOT(ISERROR(SEARCH($C$6,C15)))</xm:f>
            <xm:f>$C$6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C15:C19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82" yWindow="360" count="8">
        <x14:dataValidation type="list" allowBlank="1" showInputMessage="1" showErrorMessage="1" promptTitle="NAV Type" prompt="Please choose from the drop down list" xr:uid="{00000000-0002-0000-0100-000006000000}">
          <x14:formula1>
            <xm:f>'Data Validation'!$D$14:$D$16</xm:f>
          </x14:formula1>
          <xm:sqref>B17</xm:sqref>
        </x14:dataValidation>
        <x14:dataValidation type="list" allowBlank="1" showInputMessage="1" showErrorMessage="1" promptTitle="CIS Type" prompt="Please select from drop down menu" xr:uid="{00000000-0002-0000-0100-000007000000}">
          <x14:formula1>
            <xm:f>'Data Validation'!$F$46:$F$50</xm:f>
          </x14:formula1>
          <xm:sqref>B19</xm:sqref>
        </x14:dataValidation>
        <x14:dataValidation type="list" allowBlank="1" showInputMessage="1" showErrorMessage="1" errorTitle="Incorrect" error="Please use drop down list" promptTitle="Type of Reporting Entity" prompt="Please choose an entity from the drop down list_x000a__x000a_The registrant to choose one of the following:_x000a_• Broker-Dealer; _x000a_• Investment Advisor; _x000a_• Underwriter;_x000a_• SRO; and_x000a_• CIS._x000a_" xr:uid="{00000000-0002-0000-0100-000008000000}">
          <x14:formula1>
            <xm:f>'Data Validation'!$D$5:$D$9</xm:f>
          </x14:formula1>
          <xm:sqref>B6</xm:sqref>
        </x14:dataValidation>
        <x14:dataValidation type="list" allowBlank="1" showInputMessage="1" showErrorMessage="1" errorTitle="Incorrect" error="Please use drop down list" promptTitle="Group Affiliation" prompt="Please choose from the drop down list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" xr:uid="{00000000-0002-0000-0100-000009000000}">
          <x14:formula1>
            <xm:f>'Data Validation'!$H$5:$H$8</xm:f>
          </x14:formula1>
          <xm:sqref>B11</xm:sqref>
        </x14:dataValidation>
        <x14:dataValidation type="list" allowBlank="1" showInputMessage="1" showErrorMessage="1" errorTitle="Incorrect" error="Please use drop down list" promptTitle="Relevant Date of Report" prompt="Pick quarter end from drop List_x000a__x000a_The closing date of the quarter to which the report relates.  " xr:uid="{00000000-0002-0000-0100-00000A000000}">
          <x14:formula1>
            <xm:f>'Data Validation'!$J$5:$J$28</xm:f>
          </x14:formula1>
          <xm:sqref>B7</xm:sqref>
        </x14:dataValidation>
        <x14:dataValidation type="list" allowBlank="1" showInputMessage="1" showErrorMessage="1" promptTitle="Reporting Currency" prompt="Please choose from the drop down list" xr:uid="{00000000-0002-0000-0100-00000B000000}">
          <x14:formula1>
            <xm:f>'Data Validation'!$L$5:$L$12</xm:f>
          </x14:formula1>
          <xm:sqref>B16</xm:sqref>
        </x14:dataValidation>
        <x14:dataValidation type="list" allowBlank="1" showInputMessage="1" showErrorMessage="1" errorTitle="Incorrect" error="Please use drop down list" promptTitle="Name of Reporting Entity" prompt="Please choose the name of your organization from the drop down list._x000a__x000a_" xr:uid="{00000000-0002-0000-0100-00000C000000}">
          <x14:formula1>
            <xm:f>'Data Validation'!$A$5:$A$142</xm:f>
          </x14:formula1>
          <xm:sqref>B5</xm:sqref>
        </x14:dataValidation>
        <x14:dataValidation type="list" allowBlank="1" showInputMessage="1" showErrorMessage="1" errorTitle="incorrect" error="Please use drop down list" promptTitle="Name of Fund Manager" prompt="Please choose from drop down list" xr:uid="{00000000-0002-0000-0100-000005000000}">
          <x14:formula1>
            <xm:f>'Data Validation'!$A$148:$A$201</xm:f>
          </x14:formula1>
          <xm:sqref>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zoomScaleNormal="100" workbookViewId="0">
      <selection activeCell="P25" sqref="P25"/>
    </sheetView>
  </sheetViews>
  <sheetFormatPr defaultColWidth="9.109375" defaultRowHeight="14.4" x14ac:dyDescent="0.3"/>
  <cols>
    <col min="1" max="1" width="27.109375" style="7" customWidth="1"/>
    <col min="2" max="5" width="26.33203125" style="12" customWidth="1"/>
    <col min="6" max="6" width="17.6640625" style="8" customWidth="1"/>
    <col min="7" max="9" width="15.5546875" style="9" customWidth="1"/>
    <col min="10" max="16384" width="9.109375" style="9"/>
  </cols>
  <sheetData>
    <row r="1" spans="1:5" x14ac:dyDescent="0.3">
      <c r="A1" s="7" t="s">
        <v>262</v>
      </c>
    </row>
    <row r="2" spans="1:5" x14ac:dyDescent="0.3">
      <c r="A2" s="30" t="s">
        <v>265</v>
      </c>
    </row>
    <row r="3" spans="1:5" ht="15" thickBot="1" x14ac:dyDescent="0.35"/>
    <row r="4" spans="1:5" x14ac:dyDescent="0.3">
      <c r="A4" s="10" t="s">
        <v>247</v>
      </c>
      <c r="B4" s="13" t="s">
        <v>238</v>
      </c>
      <c r="C4" s="13" t="s">
        <v>239</v>
      </c>
      <c r="D4" s="13" t="s">
        <v>240</v>
      </c>
      <c r="E4" s="14" t="s">
        <v>124</v>
      </c>
    </row>
    <row r="5" spans="1:5" ht="15" thickBot="1" x14ac:dyDescent="0.35">
      <c r="A5" s="11"/>
      <c r="B5" s="15">
        <f>'Balance Sheet - MMRF01'!E42</f>
        <v>0</v>
      </c>
      <c r="C5" s="15">
        <f>'Balance Sheet - MMRF01'!E75</f>
        <v>0</v>
      </c>
      <c r="D5" s="15">
        <f>'Balance Sheet - MMRF01'!E85</f>
        <v>0</v>
      </c>
      <c r="E5" s="16">
        <f>B5-(C5+D5)</f>
        <v>0</v>
      </c>
    </row>
    <row r="6" spans="1:5" ht="5.25" customHeight="1" thickBot="1" x14ac:dyDescent="0.35">
      <c r="B6" s="17"/>
      <c r="C6" s="17"/>
      <c r="D6" s="17"/>
      <c r="E6" s="18"/>
    </row>
    <row r="7" spans="1:5" ht="60.75" customHeight="1" x14ac:dyDescent="0.3">
      <c r="A7" s="10" t="s">
        <v>452</v>
      </c>
      <c r="B7" s="19" t="s">
        <v>143</v>
      </c>
      <c r="C7" s="13" t="s">
        <v>242</v>
      </c>
      <c r="D7" s="14" t="s">
        <v>124</v>
      </c>
      <c r="E7" s="17"/>
    </row>
    <row r="8" spans="1:5" ht="15" thickBot="1" x14ac:dyDescent="0.35">
      <c r="A8" s="11"/>
      <c r="B8" s="15">
        <f>'Balance Sheet - MMRF01'!E32</f>
        <v>0</v>
      </c>
      <c r="C8" s="15">
        <f>'Securities portfolio - MMRF04'!O102</f>
        <v>0</v>
      </c>
      <c r="D8" s="16">
        <f>B8-C8</f>
        <v>0</v>
      </c>
      <c r="E8" s="17"/>
    </row>
    <row r="9" spans="1:5" ht="5.25" customHeight="1" thickBot="1" x14ac:dyDescent="0.35">
      <c r="B9" s="17"/>
      <c r="C9" s="17"/>
      <c r="D9" s="18"/>
      <c r="E9" s="17"/>
    </row>
    <row r="10" spans="1:5" ht="43.2" x14ac:dyDescent="0.3">
      <c r="A10" s="10" t="s">
        <v>248</v>
      </c>
      <c r="B10" s="19" t="s">
        <v>143</v>
      </c>
      <c r="C10" s="13" t="s">
        <v>246</v>
      </c>
      <c r="D10" s="14" t="s">
        <v>124</v>
      </c>
      <c r="E10" s="17"/>
    </row>
    <row r="11" spans="1:5" ht="15" thickBot="1" x14ac:dyDescent="0.35">
      <c r="A11" s="11"/>
      <c r="B11" s="15">
        <f>'Balance Sheet - MMRF01'!E32</f>
        <v>0</v>
      </c>
      <c r="C11" s="15">
        <f>'CIS Portfolio - MMRF03'!O110</f>
        <v>0</v>
      </c>
      <c r="D11" s="16">
        <f>B11-C11</f>
        <v>0</v>
      </c>
      <c r="E11" s="332" t="s">
        <v>485</v>
      </c>
    </row>
    <row r="12" spans="1:5" ht="5.25" customHeight="1" thickBot="1" x14ac:dyDescent="0.35">
      <c r="B12" s="17"/>
      <c r="C12" s="17"/>
      <c r="D12" s="17"/>
      <c r="E12" s="17"/>
    </row>
    <row r="13" spans="1:5" ht="28.8" x14ac:dyDescent="0.3">
      <c r="A13" s="10" t="s">
        <v>249</v>
      </c>
      <c r="B13" s="20" t="s">
        <v>142</v>
      </c>
      <c r="C13" s="13" t="s">
        <v>244</v>
      </c>
      <c r="D13" s="14" t="s">
        <v>124</v>
      </c>
      <c r="E13" s="31"/>
    </row>
    <row r="14" spans="1:5" ht="15" thickBot="1" x14ac:dyDescent="0.35">
      <c r="A14" s="11"/>
      <c r="B14" s="15">
        <f>'Balance Sheet - MMRF01'!E33</f>
        <v>0</v>
      </c>
      <c r="C14" s="15">
        <f>'Repo portfolio - MMRF05'!P101</f>
        <v>0</v>
      </c>
      <c r="D14" s="16">
        <f>B14-C14</f>
        <v>0</v>
      </c>
      <c r="E14" s="17"/>
    </row>
    <row r="15" spans="1:5" ht="5.25" customHeight="1" thickBot="1" x14ac:dyDescent="0.35">
      <c r="B15" s="17"/>
      <c r="C15" s="17"/>
      <c r="D15" s="17"/>
      <c r="E15" s="17"/>
    </row>
    <row r="16" spans="1:5" ht="28.8" x14ac:dyDescent="0.3">
      <c r="A16" s="10" t="s">
        <v>249</v>
      </c>
      <c r="B16" s="13" t="s">
        <v>241</v>
      </c>
      <c r="C16" s="13" t="s">
        <v>243</v>
      </c>
      <c r="D16" s="14" t="s">
        <v>124</v>
      </c>
      <c r="E16" s="17"/>
    </row>
    <row r="17" spans="1:5" ht="15" thickBot="1" x14ac:dyDescent="0.35">
      <c r="A17" s="11"/>
      <c r="B17" s="15">
        <f>'Balance Sheet - MMRF01'!E60</f>
        <v>0</v>
      </c>
      <c r="C17" s="15">
        <f>'Repo portfolio - MMRF05'!X101</f>
        <v>0</v>
      </c>
      <c r="D17" s="16">
        <f>B17-C17</f>
        <v>0</v>
      </c>
      <c r="E17" s="17"/>
    </row>
    <row r="18" spans="1:5" ht="5.25" customHeight="1" thickBot="1" x14ac:dyDescent="0.35"/>
    <row r="19" spans="1:5" ht="28.8" x14ac:dyDescent="0.3">
      <c r="A19" s="10" t="s">
        <v>250</v>
      </c>
      <c r="B19" s="21" t="s">
        <v>449</v>
      </c>
      <c r="C19" s="21" t="s">
        <v>245</v>
      </c>
      <c r="D19" s="14" t="s">
        <v>124</v>
      </c>
    </row>
    <row r="20" spans="1:5" ht="15" thickBot="1" x14ac:dyDescent="0.35">
      <c r="A20" s="11"/>
      <c r="B20" s="22">
        <f>'Balance Sheet - MMRF01'!E84</f>
        <v>0</v>
      </c>
      <c r="C20" s="22">
        <f>'Inc and Exp - MMRF02'!D50</f>
        <v>0</v>
      </c>
      <c r="D20" s="16">
        <f>B20-C20</f>
        <v>0</v>
      </c>
    </row>
    <row r="21" spans="1:5" ht="5.25" customHeight="1" thickBot="1" x14ac:dyDescent="0.35"/>
    <row r="22" spans="1:5" ht="28.8" x14ac:dyDescent="0.3">
      <c r="A22" s="10" t="s">
        <v>453</v>
      </c>
      <c r="B22" s="13" t="s">
        <v>241</v>
      </c>
      <c r="C22" s="23" t="s">
        <v>251</v>
      </c>
      <c r="D22" s="14" t="s">
        <v>124</v>
      </c>
    </row>
    <row r="23" spans="1:5" ht="15" thickBot="1" x14ac:dyDescent="0.35">
      <c r="A23" s="11"/>
      <c r="B23" s="15">
        <f>'Balance Sheet - MMRF01'!E60</f>
        <v>0</v>
      </c>
      <c r="C23" s="15">
        <f>'Repo Activity Summary - MMRF06'!E24+'Repo Activity Summary - MMRF06'!F24</f>
        <v>0</v>
      </c>
      <c r="D23" s="16">
        <f>B23-C23</f>
        <v>0</v>
      </c>
      <c r="E23" s="332"/>
    </row>
    <row r="24" spans="1:5" ht="5.25" customHeight="1" thickBot="1" x14ac:dyDescent="0.35"/>
    <row r="25" spans="1:5" x14ac:dyDescent="0.3">
      <c r="A25" s="10" t="s">
        <v>486</v>
      </c>
      <c r="B25" s="13" t="s">
        <v>451</v>
      </c>
      <c r="C25" s="23" t="s">
        <v>252</v>
      </c>
      <c r="D25" s="14" t="s">
        <v>124</v>
      </c>
    </row>
    <row r="26" spans="1:5" ht="15" thickBot="1" x14ac:dyDescent="0.35">
      <c r="A26" s="11"/>
      <c r="B26" s="15">
        <f>'CIS Portfolio - MMRF03'!O119</f>
        <v>0</v>
      </c>
      <c r="C26" s="15">
        <f>'CIS Investors - MMRF09'!D25</f>
        <v>0</v>
      </c>
      <c r="D26" s="16">
        <f>B26-C26</f>
        <v>0</v>
      </c>
      <c r="E26" s="332"/>
    </row>
  </sheetData>
  <sheetProtection algorithmName="SHA-512" hashValue="DY0ZUGAmOnnAjTqmM7ShzhRYf4CBj2lgXGxF11LZ7/zqumqU65g9/c2dqd9CG5e8DTdoiSONeUyF2l0JsqFliA==" saltValue="9528M2i2WMLGw//wNtdCxQ==" spinCount="100000" sheet="1" selectLockedCells="1" selectUnlockedCells="1"/>
  <dataValidations xWindow="677" yWindow="378" count="2">
    <dataValidation allowBlank="1" showInputMessage="1" showErrorMessage="1" prompt="For Registrants with a Proprietary Book" sqref="A7:D8" xr:uid="{00000000-0002-0000-0200-000000000000}"/>
    <dataValidation allowBlank="1" showInputMessage="1" showErrorMessage="1" prompt="For CISs only" sqref="A10:D11" xr:uid="{00000000-0002-0000-0200-000001000000}"/>
  </dataValidations>
  <pageMargins left="0.7" right="0.7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76"/>
  <sheetViews>
    <sheetView showGridLines="0" zoomScaleNormal="100" zoomScaleSheetLayoutView="100" workbookViewId="0">
      <selection activeCell="B1" sqref="B1"/>
    </sheetView>
  </sheetViews>
  <sheetFormatPr defaultColWidth="15.109375" defaultRowHeight="15" customHeight="1" x14ac:dyDescent="0.3"/>
  <cols>
    <col min="1" max="1" width="5" style="283" bestFit="1" customWidth="1"/>
    <col min="2" max="2" width="32.6640625" style="35" customWidth="1"/>
    <col min="3" max="3" width="34.33203125" style="35" customWidth="1"/>
    <col min="4" max="4" width="8.44140625" style="35" customWidth="1"/>
    <col min="5" max="5" width="20.109375" style="59" customWidth="1"/>
    <col min="6" max="8" width="20.109375" style="35" customWidth="1"/>
    <col min="9" max="18" width="8.6640625" style="35" customWidth="1"/>
    <col min="19" max="21" width="13.33203125" style="35" customWidth="1"/>
    <col min="22" max="16384" width="15.109375" style="35"/>
  </cols>
  <sheetData>
    <row r="1" spans="1:21" ht="14.4" x14ac:dyDescent="0.3">
      <c r="B1" s="32" t="s">
        <v>0</v>
      </c>
      <c r="C1" s="4"/>
      <c r="D1" s="4"/>
      <c r="E1" s="6"/>
      <c r="F1" s="4"/>
      <c r="G1" s="4"/>
      <c r="H1" s="33" t="s">
        <v>5</v>
      </c>
      <c r="I1" s="4"/>
      <c r="J1" s="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.75" customHeight="1" x14ac:dyDescent="0.3">
      <c r="B2" s="32" t="s">
        <v>6</v>
      </c>
      <c r="C2" s="4"/>
      <c r="D2" s="4"/>
      <c r="E2" s="6"/>
      <c r="F2" s="4"/>
      <c r="G2" s="4"/>
      <c r="H2" s="4"/>
      <c r="I2" s="4"/>
      <c r="J2" s="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5" customHeight="1" x14ac:dyDescent="0.3">
      <c r="B3" s="32"/>
      <c r="C3" s="4"/>
      <c r="D3" s="4"/>
      <c r="E3" s="381" t="s">
        <v>7</v>
      </c>
      <c r="F3" s="382"/>
      <c r="G3" s="382"/>
      <c r="H3" s="383"/>
      <c r="I3" s="4"/>
      <c r="J3" s="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5.75" customHeight="1" x14ac:dyDescent="0.3">
      <c r="B4" s="36" t="s">
        <v>8</v>
      </c>
      <c r="C4" s="37">
        <f>VLOOKUP(B4,'Cover Sheet'!$A$5:$B$15,2,FALSE)</f>
        <v>0</v>
      </c>
      <c r="D4" s="38"/>
      <c r="E4" s="384"/>
      <c r="F4" s="385"/>
      <c r="G4" s="385"/>
      <c r="H4" s="386"/>
      <c r="I4" s="4"/>
      <c r="J4" s="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ht="15.75" customHeight="1" x14ac:dyDescent="0.3">
      <c r="B5" s="36" t="s">
        <v>10</v>
      </c>
      <c r="C5" s="37">
        <f>VLOOKUP(B5,'Cover Sheet'!$A$5:$B$15,2,FALSE)</f>
        <v>0</v>
      </c>
      <c r="D5" s="38"/>
      <c r="E5" s="384"/>
      <c r="F5" s="385"/>
      <c r="G5" s="385"/>
      <c r="H5" s="386"/>
      <c r="I5" s="4"/>
      <c r="J5" s="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5.75" customHeight="1" x14ac:dyDescent="0.3">
      <c r="B6" s="36" t="s">
        <v>96</v>
      </c>
      <c r="C6" s="153">
        <f>VLOOKUP(B6,'Cover Sheet'!$A$5:$B$15,2,FALSE)</f>
        <v>0</v>
      </c>
      <c r="D6" s="38"/>
      <c r="E6" s="384"/>
      <c r="F6" s="385"/>
      <c r="G6" s="385"/>
      <c r="H6" s="386"/>
      <c r="I6" s="4"/>
      <c r="J6" s="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15.75" customHeight="1" x14ac:dyDescent="0.3">
      <c r="B7" s="36" t="s">
        <v>366</v>
      </c>
      <c r="C7" s="37">
        <f>VLOOKUP(B7,'Cover Sheet'!$A$5:$B$15,2,FALSE)</f>
        <v>0</v>
      </c>
      <c r="D7" s="38"/>
      <c r="E7" s="384"/>
      <c r="F7" s="385"/>
      <c r="G7" s="385"/>
      <c r="H7" s="386"/>
      <c r="I7" s="4"/>
      <c r="J7" s="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15.75" customHeight="1" x14ac:dyDescent="0.3">
      <c r="B8" s="36" t="s">
        <v>12</v>
      </c>
      <c r="C8" s="153">
        <f>VLOOKUP(B8,'Cover Sheet'!$A$5:$B$15,2,FALSE)</f>
        <v>0</v>
      </c>
      <c r="D8" s="38"/>
      <c r="E8" s="387"/>
      <c r="F8" s="388"/>
      <c r="G8" s="388"/>
      <c r="H8" s="389"/>
      <c r="I8" s="4"/>
      <c r="J8" s="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 ht="15.75" customHeight="1" x14ac:dyDescent="0.3">
      <c r="B9" s="36" t="s">
        <v>97</v>
      </c>
      <c r="C9" s="154">
        <f>VLOOKUP(B9,'Cover Sheet'!$A$5:$B$15,2,FALSE)</f>
        <v>0</v>
      </c>
      <c r="D9" s="38"/>
      <c r="E9" s="39"/>
      <c r="F9" s="40"/>
      <c r="G9" s="40"/>
      <c r="H9" s="40"/>
      <c r="I9" s="4"/>
      <c r="J9" s="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1" ht="15.75" customHeight="1" x14ac:dyDescent="0.3">
      <c r="B10" s="36" t="s">
        <v>280</v>
      </c>
      <c r="C10" s="37">
        <f>VLOOKUP(B10,'Cover Sheet'!$A$5:$B$15,2,FALSE)</f>
        <v>0</v>
      </c>
      <c r="D10" s="38"/>
      <c r="E10" s="39"/>
      <c r="F10" s="40"/>
      <c r="G10" s="40"/>
      <c r="H10" s="40"/>
      <c r="I10" s="4"/>
      <c r="J10" s="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 thickBot="1" x14ac:dyDescent="0.35">
      <c r="B11" s="32" t="s">
        <v>261</v>
      </c>
      <c r="C11" s="37">
        <f>VLOOKUP(B11,'Cover Sheet'!$A$5:$B$15,2,FALSE)</f>
        <v>0</v>
      </c>
      <c r="D11" s="38"/>
      <c r="E11" s="6"/>
      <c r="F11" s="4"/>
      <c r="G11" s="4"/>
      <c r="H11" s="4"/>
      <c r="I11" s="4"/>
      <c r="J11" s="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21" ht="15.75" customHeight="1" thickBot="1" x14ac:dyDescent="0.35">
      <c r="B12" s="32"/>
      <c r="C12" s="41"/>
      <c r="D12" s="38"/>
      <c r="E12" s="6"/>
      <c r="F12" s="42"/>
      <c r="G12" s="390" t="s">
        <v>146</v>
      </c>
      <c r="H12" s="391"/>
      <c r="I12" s="4"/>
      <c r="J12" s="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 ht="15.75" customHeight="1" thickBot="1" x14ac:dyDescent="0.35">
      <c r="B13" s="32"/>
      <c r="C13" s="41"/>
      <c r="D13" s="43" t="s">
        <v>13</v>
      </c>
      <c r="E13" s="44" t="s">
        <v>14</v>
      </c>
      <c r="F13" s="45" t="s">
        <v>15</v>
      </c>
      <c r="G13" s="46" t="s">
        <v>17</v>
      </c>
      <c r="H13" s="47" t="s">
        <v>18</v>
      </c>
      <c r="I13" s="4"/>
      <c r="J13" s="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ht="14.4" x14ac:dyDescent="0.3">
      <c r="A14" s="283">
        <v>100</v>
      </c>
      <c r="B14" s="32" t="s">
        <v>26</v>
      </c>
      <c r="C14" s="41"/>
      <c r="D14" s="48"/>
      <c r="E14" s="49" t="s">
        <v>15</v>
      </c>
      <c r="I14" s="4"/>
      <c r="J14" s="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 ht="14.4" x14ac:dyDescent="0.3">
      <c r="B15" s="32" t="s">
        <v>27</v>
      </c>
      <c r="C15" s="41"/>
      <c r="D15" s="48"/>
      <c r="E15" s="6"/>
      <c r="F15" s="4"/>
      <c r="G15" s="50"/>
      <c r="H15" s="4"/>
      <c r="I15" s="4"/>
      <c r="J15" s="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ht="14.4" x14ac:dyDescent="0.3">
      <c r="A16" s="283">
        <v>101</v>
      </c>
      <c r="B16" s="32" t="s">
        <v>29</v>
      </c>
      <c r="C16" s="41"/>
      <c r="D16" s="48"/>
      <c r="E16" s="6"/>
      <c r="F16" s="4"/>
      <c r="G16" s="4"/>
      <c r="H16" s="4"/>
      <c r="I16" s="4"/>
      <c r="J16" s="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ht="14.4" x14ac:dyDescent="0.3">
      <c r="A17" s="283">
        <v>1011</v>
      </c>
      <c r="B17" s="125" t="s">
        <v>22</v>
      </c>
      <c r="C17" s="41"/>
      <c r="D17" s="48"/>
      <c r="E17" s="288">
        <f>SUM(F17:H17)</f>
        <v>0</v>
      </c>
      <c r="F17" s="289"/>
      <c r="G17" s="289"/>
      <c r="H17" s="289"/>
      <c r="I17" s="4"/>
      <c r="J17" s="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ht="14.4" x14ac:dyDescent="0.3">
      <c r="A18" s="283">
        <v>1012</v>
      </c>
      <c r="B18" s="125" t="s">
        <v>31</v>
      </c>
      <c r="C18" s="41"/>
      <c r="D18" s="48"/>
      <c r="E18" s="288">
        <f>SUM(F18:H18)</f>
        <v>0</v>
      </c>
      <c r="F18" s="289"/>
      <c r="G18" s="289"/>
      <c r="H18" s="289"/>
      <c r="I18" s="4"/>
      <c r="J18" s="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ht="14.4" x14ac:dyDescent="0.3">
      <c r="A19" s="283">
        <v>1013</v>
      </c>
      <c r="B19" s="125" t="s">
        <v>371</v>
      </c>
      <c r="C19" s="41"/>
      <c r="D19" s="48"/>
      <c r="E19" s="288">
        <f>SUM(F19:H19)</f>
        <v>0</v>
      </c>
      <c r="F19" s="289"/>
      <c r="G19" s="289"/>
      <c r="H19" s="289"/>
      <c r="I19" s="4"/>
      <c r="J19" s="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ht="14.4" x14ac:dyDescent="0.3">
      <c r="A20" s="283">
        <v>1014</v>
      </c>
      <c r="B20" s="125" t="s">
        <v>33</v>
      </c>
      <c r="C20" s="41"/>
      <c r="D20" s="48"/>
      <c r="E20" s="288">
        <f>SUM(F20:H20)</f>
        <v>0</v>
      </c>
      <c r="F20" s="289"/>
      <c r="G20" s="289"/>
      <c r="H20" s="289"/>
      <c r="I20" s="4"/>
      <c r="J20" s="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pans="1:21" ht="14.4" x14ac:dyDescent="0.3">
      <c r="A21" s="283">
        <v>1015</v>
      </c>
      <c r="B21" s="125" t="s">
        <v>18</v>
      </c>
      <c r="C21" s="318" t="str">
        <f>IF(E21&gt;0,"Please enter note below","")</f>
        <v/>
      </c>
      <c r="D21" s="48">
        <v>1</v>
      </c>
      <c r="E21" s="288">
        <f>SUM(F21:H21)</f>
        <v>0</v>
      </c>
      <c r="F21" s="289"/>
      <c r="G21" s="289"/>
      <c r="H21" s="289"/>
      <c r="I21" s="4"/>
      <c r="J21" s="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21" ht="14.4" x14ac:dyDescent="0.3">
      <c r="B22" s="32"/>
      <c r="C22" s="41"/>
      <c r="D22" s="48"/>
      <c r="E22" s="290">
        <f>SUM(E17:E21)</f>
        <v>0</v>
      </c>
      <c r="F22" s="290">
        <f t="shared" ref="F22:H22" si="0">SUM(F17:F21)</f>
        <v>0</v>
      </c>
      <c r="G22" s="290">
        <f t="shared" si="0"/>
        <v>0</v>
      </c>
      <c r="H22" s="290">
        <f t="shared" si="0"/>
        <v>0</v>
      </c>
      <c r="I22" s="4"/>
      <c r="J22" s="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1" ht="14.4" x14ac:dyDescent="0.3">
      <c r="A23" s="283">
        <v>102</v>
      </c>
      <c r="B23" s="32" t="s">
        <v>147</v>
      </c>
      <c r="C23" s="41"/>
      <c r="D23" s="48"/>
      <c r="E23" s="25"/>
      <c r="F23" s="25"/>
      <c r="G23" s="25"/>
      <c r="H23" s="25"/>
      <c r="I23" s="4"/>
      <c r="J23" s="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ht="14.4" x14ac:dyDescent="0.3">
      <c r="A24" s="283">
        <v>1021</v>
      </c>
      <c r="B24" s="125" t="s">
        <v>364</v>
      </c>
      <c r="C24" s="41"/>
      <c r="D24" s="48"/>
      <c r="E24" s="288">
        <f>SUM(F24:H24)</f>
        <v>0</v>
      </c>
      <c r="F24" s="289"/>
      <c r="G24" s="289"/>
      <c r="H24" s="289"/>
      <c r="I24" s="4"/>
      <c r="J24" s="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</row>
    <row r="25" spans="1:21" ht="14.4" x14ac:dyDescent="0.3">
      <c r="A25" s="283">
        <v>1022</v>
      </c>
      <c r="B25" s="125" t="s">
        <v>365</v>
      </c>
      <c r="C25" s="318" t="str">
        <f>IF(E25&gt;0,"Please enter note below","")</f>
        <v/>
      </c>
      <c r="D25" s="48">
        <v>2</v>
      </c>
      <c r="E25" s="288">
        <f>SUM(F25:H25)</f>
        <v>0</v>
      </c>
      <c r="F25" s="289"/>
      <c r="G25" s="289"/>
      <c r="H25" s="289"/>
      <c r="I25" s="4"/>
      <c r="J25" s="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spans="1:21" ht="14.4" x14ac:dyDescent="0.3">
      <c r="B26" s="32"/>
      <c r="C26" s="41"/>
      <c r="D26" s="48"/>
      <c r="E26" s="291">
        <f>SUM(E24:E25)</f>
        <v>0</v>
      </c>
      <c r="F26" s="291">
        <f t="shared" ref="F26:H26" si="1">SUM(F24:F25)</f>
        <v>0</v>
      </c>
      <c r="G26" s="291">
        <f t="shared" si="1"/>
        <v>0</v>
      </c>
      <c r="H26" s="291">
        <f t="shared" si="1"/>
        <v>0</v>
      </c>
      <c r="I26" s="4"/>
      <c r="J26" s="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spans="1:21" ht="14.4" x14ac:dyDescent="0.3">
      <c r="A27" s="283">
        <v>103</v>
      </c>
      <c r="B27" s="51" t="s">
        <v>42</v>
      </c>
      <c r="C27" s="41"/>
      <c r="D27" s="48"/>
      <c r="E27" s="288">
        <f>SUM(F27:H27)</f>
        <v>0</v>
      </c>
      <c r="F27" s="289"/>
      <c r="G27" s="289"/>
      <c r="H27" s="289"/>
      <c r="I27" s="4"/>
      <c r="J27" s="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spans="1:21" ht="14.4" x14ac:dyDescent="0.3">
      <c r="A28" s="283">
        <v>104</v>
      </c>
      <c r="B28" s="184" t="s">
        <v>416</v>
      </c>
      <c r="C28" s="41"/>
      <c r="D28" s="48"/>
      <c r="E28" s="288">
        <f>SUM(F28:H28)</f>
        <v>0</v>
      </c>
      <c r="F28" s="289"/>
      <c r="G28" s="289"/>
      <c r="H28" s="289"/>
      <c r="I28" s="4"/>
      <c r="J28" s="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spans="1:21" ht="14.4" x14ac:dyDescent="0.3">
      <c r="A29" s="283">
        <v>105</v>
      </c>
      <c r="B29" s="51" t="s">
        <v>44</v>
      </c>
      <c r="C29" s="318" t="str">
        <f>IF(E29&gt;0,"Please enter note below","")</f>
        <v/>
      </c>
      <c r="D29" s="48">
        <v>3</v>
      </c>
      <c r="E29" s="288">
        <f>SUM(F29:H29)</f>
        <v>0</v>
      </c>
      <c r="F29" s="289"/>
      <c r="G29" s="289"/>
      <c r="H29" s="289"/>
      <c r="I29" s="4"/>
      <c r="J29" s="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1:21" ht="14.4" x14ac:dyDescent="0.3">
      <c r="A30" s="283">
        <v>106</v>
      </c>
      <c r="B30" s="32" t="s">
        <v>45</v>
      </c>
      <c r="C30" s="41"/>
      <c r="D30" s="48"/>
      <c r="E30" s="292">
        <f>+E29+E28+E27+E26+E22</f>
        <v>0</v>
      </c>
      <c r="F30" s="292">
        <f t="shared" ref="F30:H30" si="2">+F29+F28+F27+F26+F22</f>
        <v>0</v>
      </c>
      <c r="G30" s="292">
        <f t="shared" si="2"/>
        <v>0</v>
      </c>
      <c r="H30" s="292">
        <f t="shared" si="2"/>
        <v>0</v>
      </c>
      <c r="I30" s="4"/>
      <c r="J30" s="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spans="1:21" ht="14.4" x14ac:dyDescent="0.3">
      <c r="A31" s="283">
        <v>107</v>
      </c>
      <c r="B31" s="32" t="s">
        <v>417</v>
      </c>
      <c r="C31" s="41"/>
      <c r="D31" s="48"/>
      <c r="E31" s="25"/>
      <c r="F31" s="25"/>
      <c r="G31" s="25"/>
      <c r="H31" s="25"/>
      <c r="I31" s="4"/>
      <c r="J31" s="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spans="1:21" ht="14.4" x14ac:dyDescent="0.3">
      <c r="A32" s="283">
        <v>1071</v>
      </c>
      <c r="B32" s="126" t="s">
        <v>143</v>
      </c>
      <c r="C32" s="41"/>
      <c r="D32" s="48"/>
      <c r="E32" s="288">
        <f>SUM(F32:H32)</f>
        <v>0</v>
      </c>
      <c r="F32" s="289"/>
      <c r="G32" s="289"/>
      <c r="H32" s="289"/>
      <c r="I32" s="4"/>
      <c r="J32" s="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1:21" ht="14.4" x14ac:dyDescent="0.3">
      <c r="A33" s="283">
        <v>1072</v>
      </c>
      <c r="B33" s="127" t="s">
        <v>142</v>
      </c>
      <c r="C33" s="41"/>
      <c r="D33" s="48"/>
      <c r="E33" s="288">
        <f>SUM(F33:H33)</f>
        <v>0</v>
      </c>
      <c r="F33" s="289"/>
      <c r="G33" s="289"/>
      <c r="H33" s="289"/>
      <c r="I33" s="4"/>
      <c r="J33" s="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1:21" ht="14.4" x14ac:dyDescent="0.3">
      <c r="A34" s="283">
        <v>108</v>
      </c>
      <c r="B34" s="32" t="s">
        <v>52</v>
      </c>
      <c r="C34" s="41"/>
      <c r="D34" s="48"/>
      <c r="E34" s="290">
        <f>+E33+E32</f>
        <v>0</v>
      </c>
      <c r="F34" s="290">
        <f t="shared" ref="F34:H34" si="3">+F33+F32</f>
        <v>0</v>
      </c>
      <c r="G34" s="290">
        <f t="shared" si="3"/>
        <v>0</v>
      </c>
      <c r="H34" s="290">
        <f t="shared" si="3"/>
        <v>0</v>
      </c>
      <c r="I34" s="4"/>
      <c r="J34" s="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spans="1:21" ht="14.4" x14ac:dyDescent="0.3">
      <c r="A35" s="283">
        <v>109</v>
      </c>
      <c r="B35" s="32" t="s">
        <v>53</v>
      </c>
      <c r="C35" s="41"/>
      <c r="D35" s="48"/>
      <c r="E35" s="25"/>
      <c r="F35" s="25"/>
      <c r="G35" s="25"/>
      <c r="H35" s="25"/>
      <c r="I35" s="4"/>
      <c r="J35" s="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spans="1:21" ht="14.4" x14ac:dyDescent="0.3">
      <c r="A36" s="283">
        <v>1091</v>
      </c>
      <c r="B36" s="127" t="s">
        <v>54</v>
      </c>
      <c r="C36" s="41"/>
      <c r="D36" s="48"/>
      <c r="E36" s="288">
        <f>SUM(F36:H36)</f>
        <v>0</v>
      </c>
      <c r="F36" s="289"/>
      <c r="G36" s="289"/>
      <c r="H36" s="289"/>
      <c r="I36" s="4"/>
      <c r="J36" s="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  <row r="37" spans="1:21" ht="14.4" x14ac:dyDescent="0.3">
      <c r="A37" s="283">
        <v>1092</v>
      </c>
      <c r="B37" s="127" t="s">
        <v>42</v>
      </c>
      <c r="C37" s="41"/>
      <c r="D37" s="48"/>
      <c r="E37" s="288">
        <f>SUM(F37:H37)</f>
        <v>0</v>
      </c>
      <c r="F37" s="289"/>
      <c r="G37" s="289"/>
      <c r="H37" s="289"/>
      <c r="I37" s="4"/>
      <c r="J37" s="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</row>
    <row r="38" spans="1:21" ht="14.4" x14ac:dyDescent="0.3">
      <c r="A38" s="283">
        <v>1093</v>
      </c>
      <c r="B38" s="126" t="s">
        <v>374</v>
      </c>
      <c r="C38" s="41"/>
      <c r="D38" s="48"/>
      <c r="E38" s="288">
        <f>SUM(F38:H38)</f>
        <v>0</v>
      </c>
      <c r="F38" s="289"/>
      <c r="G38" s="289"/>
      <c r="H38" s="289"/>
      <c r="I38" s="4"/>
      <c r="J38" s="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1" ht="14.4" x14ac:dyDescent="0.3">
      <c r="A39" s="283">
        <v>1094</v>
      </c>
      <c r="B39" s="126" t="s">
        <v>372</v>
      </c>
      <c r="C39" s="41"/>
      <c r="D39" s="48"/>
      <c r="E39" s="288">
        <f>SUM(F39:H39)</f>
        <v>0</v>
      </c>
      <c r="F39" s="289"/>
      <c r="G39" s="289"/>
      <c r="H39" s="289"/>
      <c r="I39" s="4"/>
      <c r="J39" s="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1" ht="14.4" x14ac:dyDescent="0.3">
      <c r="A40" s="283">
        <v>1095</v>
      </c>
      <c r="B40" s="126" t="s">
        <v>373</v>
      </c>
      <c r="C40" s="318" t="str">
        <f>IF(E40&gt;0,"Please enter note below","")</f>
        <v/>
      </c>
      <c r="D40" s="48">
        <v>4</v>
      </c>
      <c r="E40" s="288">
        <f>SUM(F40:H40)</f>
        <v>0</v>
      </c>
      <c r="F40" s="289"/>
      <c r="G40" s="289"/>
      <c r="H40" s="289"/>
      <c r="I40" s="4"/>
      <c r="J40" s="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  <row r="41" spans="1:21" ht="14.4" x14ac:dyDescent="0.3">
      <c r="A41" s="283">
        <v>110</v>
      </c>
      <c r="B41" s="32" t="s">
        <v>58</v>
      </c>
      <c r="C41" s="41"/>
      <c r="D41" s="48"/>
      <c r="E41" s="290">
        <f>SUM(E36:E40)</f>
        <v>0</v>
      </c>
      <c r="F41" s="290">
        <f t="shared" ref="F41:H41" si="4">SUM(F36:F40)</f>
        <v>0</v>
      </c>
      <c r="G41" s="290">
        <f t="shared" si="4"/>
        <v>0</v>
      </c>
      <c r="H41" s="290">
        <f t="shared" si="4"/>
        <v>0</v>
      </c>
      <c r="I41" s="4"/>
      <c r="J41" s="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1:21" ht="15.75" customHeight="1" thickBot="1" x14ac:dyDescent="0.35">
      <c r="A42" s="283">
        <v>111</v>
      </c>
      <c r="B42" s="32" t="s">
        <v>60</v>
      </c>
      <c r="C42" s="41"/>
      <c r="D42" s="48"/>
      <c r="E42" s="293">
        <f>+E41+E34+E30</f>
        <v>0</v>
      </c>
      <c r="F42" s="293">
        <f t="shared" ref="F42:H42" si="5">+F41+F34+F30</f>
        <v>0</v>
      </c>
      <c r="G42" s="293">
        <f t="shared" si="5"/>
        <v>0</v>
      </c>
      <c r="H42" s="293">
        <f t="shared" si="5"/>
        <v>0</v>
      </c>
      <c r="I42" s="4"/>
      <c r="J42" s="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1:21" ht="9" customHeight="1" thickTop="1" x14ac:dyDescent="0.3">
      <c r="B43" s="32"/>
      <c r="C43" s="41"/>
      <c r="D43" s="48"/>
      <c r="E43" s="25"/>
      <c r="F43" s="25"/>
      <c r="G43" s="25"/>
      <c r="H43" s="25"/>
      <c r="I43" s="4"/>
      <c r="J43" s="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  <row r="44" spans="1:21" ht="14.4" x14ac:dyDescent="0.3">
      <c r="A44" s="283">
        <v>120</v>
      </c>
      <c r="B44" s="32" t="s">
        <v>65</v>
      </c>
      <c r="C44" s="41"/>
      <c r="D44" s="48"/>
      <c r="E44" s="25"/>
      <c r="F44" s="25"/>
      <c r="G44" s="52"/>
      <c r="H44" s="25"/>
      <c r="I44" s="4"/>
      <c r="J44" s="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</row>
    <row r="45" spans="1:21" ht="14.4" x14ac:dyDescent="0.3">
      <c r="B45" s="32" t="s">
        <v>67</v>
      </c>
      <c r="C45" s="41"/>
      <c r="D45" s="48"/>
      <c r="E45" s="25"/>
      <c r="F45" s="25"/>
      <c r="G45" s="25"/>
      <c r="H45" s="25"/>
      <c r="I45" s="4"/>
      <c r="J45" s="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</row>
    <row r="46" spans="1:21" ht="14.4" x14ac:dyDescent="0.3">
      <c r="A46" s="283">
        <v>121</v>
      </c>
      <c r="B46" s="32" t="s">
        <v>68</v>
      </c>
      <c r="C46" s="41"/>
      <c r="D46" s="48"/>
      <c r="E46" s="25"/>
      <c r="F46" s="25"/>
      <c r="G46" s="25"/>
      <c r="H46" s="25"/>
      <c r="I46" s="4"/>
      <c r="J46" s="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</row>
    <row r="47" spans="1:21" ht="14.4" x14ac:dyDescent="0.3">
      <c r="A47" s="283">
        <v>1211</v>
      </c>
      <c r="B47" s="125" t="s">
        <v>22</v>
      </c>
      <c r="C47" s="41"/>
      <c r="D47" s="48"/>
      <c r="E47" s="288">
        <f>SUM(F47:H47)</f>
        <v>0</v>
      </c>
      <c r="F47" s="289"/>
      <c r="G47" s="289"/>
      <c r="H47" s="289"/>
      <c r="I47" s="4"/>
      <c r="J47" s="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</row>
    <row r="48" spans="1:21" ht="14.4" x14ac:dyDescent="0.3">
      <c r="A48" s="283">
        <v>1212</v>
      </c>
      <c r="B48" s="125" t="s">
        <v>32</v>
      </c>
      <c r="C48" s="41"/>
      <c r="D48" s="48"/>
      <c r="E48" s="288">
        <f>SUM(F48:H48)</f>
        <v>0</v>
      </c>
      <c r="F48" s="289"/>
      <c r="G48" s="289"/>
      <c r="H48" s="289"/>
      <c r="I48" s="4"/>
      <c r="J48" s="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</row>
    <row r="49" spans="1:21" ht="14.4" x14ac:dyDescent="0.3">
      <c r="A49" s="283">
        <v>1213</v>
      </c>
      <c r="B49" s="125" t="s">
        <v>33</v>
      </c>
      <c r="C49" s="41"/>
      <c r="D49" s="48"/>
      <c r="E49" s="288">
        <f>SUM(F49:H49)</f>
        <v>0</v>
      </c>
      <c r="F49" s="289"/>
      <c r="G49" s="289"/>
      <c r="H49" s="289"/>
      <c r="I49" s="4"/>
      <c r="J49" s="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</row>
    <row r="50" spans="1:21" ht="14.4" x14ac:dyDescent="0.3">
      <c r="A50" s="283">
        <v>1214</v>
      </c>
      <c r="B50" s="125" t="s">
        <v>18</v>
      </c>
      <c r="C50" s="318" t="str">
        <f>IF(E50&gt;0,"Please enter note below","")</f>
        <v/>
      </c>
      <c r="D50" s="48">
        <v>5</v>
      </c>
      <c r="E50" s="288">
        <f>SUM(F50:H50)</f>
        <v>0</v>
      </c>
      <c r="F50" s="289"/>
      <c r="G50" s="289"/>
      <c r="H50" s="289"/>
      <c r="I50" s="4"/>
      <c r="J50" s="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</row>
    <row r="51" spans="1:21" ht="14.4" x14ac:dyDescent="0.3">
      <c r="B51" s="32"/>
      <c r="C51" s="41"/>
      <c r="D51" s="48"/>
      <c r="E51" s="290">
        <f>SUM(E47:E50)</f>
        <v>0</v>
      </c>
      <c r="F51" s="290">
        <f t="shared" ref="F51:H51" si="6">SUM(F47:F50)</f>
        <v>0</v>
      </c>
      <c r="G51" s="290">
        <f t="shared" si="6"/>
        <v>0</v>
      </c>
      <c r="H51" s="290">
        <f t="shared" si="6"/>
        <v>0</v>
      </c>
      <c r="I51" s="4"/>
      <c r="J51" s="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</row>
    <row r="52" spans="1:21" ht="14.4" x14ac:dyDescent="0.3">
      <c r="A52" s="283">
        <v>122</v>
      </c>
      <c r="B52" s="32" t="s">
        <v>70</v>
      </c>
      <c r="C52" s="41"/>
      <c r="D52" s="48"/>
      <c r="E52" s="294"/>
      <c r="F52" s="25"/>
      <c r="G52" s="25"/>
      <c r="H52" s="25"/>
      <c r="I52" s="4"/>
      <c r="J52" s="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</row>
    <row r="53" spans="1:21" ht="14.4" x14ac:dyDescent="0.3">
      <c r="A53" s="283">
        <v>1221</v>
      </c>
      <c r="B53" s="125" t="s">
        <v>22</v>
      </c>
      <c r="C53" s="41"/>
      <c r="D53" s="48"/>
      <c r="E53" s="288">
        <f t="shared" ref="E53:E59" si="7">SUM(F53:H53)</f>
        <v>0</v>
      </c>
      <c r="F53" s="289"/>
      <c r="G53" s="289"/>
      <c r="H53" s="289"/>
      <c r="I53" s="4"/>
      <c r="J53" s="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21" ht="14.4" x14ac:dyDescent="0.3">
      <c r="A54" s="283">
        <v>1222</v>
      </c>
      <c r="B54" s="125" t="s">
        <v>23</v>
      </c>
      <c r="C54" s="41"/>
      <c r="D54" s="48"/>
      <c r="E54" s="288">
        <f t="shared" si="7"/>
        <v>0</v>
      </c>
      <c r="F54" s="289"/>
      <c r="G54" s="289"/>
      <c r="H54" s="289"/>
      <c r="I54" s="4"/>
      <c r="J54" s="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</row>
    <row r="55" spans="1:21" ht="14.4" x14ac:dyDescent="0.3">
      <c r="A55" s="283">
        <v>1223</v>
      </c>
      <c r="B55" s="125" t="s">
        <v>24</v>
      </c>
      <c r="C55" s="41"/>
      <c r="D55" s="48"/>
      <c r="E55" s="288">
        <f t="shared" si="7"/>
        <v>0</v>
      </c>
      <c r="F55" s="289"/>
      <c r="G55" s="289"/>
      <c r="H55" s="289"/>
      <c r="I55" s="4"/>
      <c r="J55" s="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1" ht="14.4" x14ac:dyDescent="0.3">
      <c r="A56" s="283">
        <v>1224</v>
      </c>
      <c r="B56" s="125" t="s">
        <v>102</v>
      </c>
      <c r="C56" s="41"/>
      <c r="D56" s="48"/>
      <c r="E56" s="288">
        <f t="shared" si="7"/>
        <v>0</v>
      </c>
      <c r="F56" s="289"/>
      <c r="G56" s="289"/>
      <c r="H56" s="289"/>
      <c r="I56" s="4"/>
      <c r="J56" s="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</row>
    <row r="57" spans="1:21" ht="14.4" x14ac:dyDescent="0.3">
      <c r="A57" s="283">
        <v>1225</v>
      </c>
      <c r="B57" s="125" t="s">
        <v>367</v>
      </c>
      <c r="C57" s="41"/>
      <c r="D57" s="48"/>
      <c r="E57" s="288">
        <f t="shared" si="7"/>
        <v>0</v>
      </c>
      <c r="F57" s="289"/>
      <c r="G57" s="289"/>
      <c r="H57" s="289"/>
      <c r="I57" s="4"/>
      <c r="J57" s="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</row>
    <row r="58" spans="1:21" ht="14.4" x14ac:dyDescent="0.3">
      <c r="A58" s="283">
        <v>1226</v>
      </c>
      <c r="B58" s="125" t="s">
        <v>103</v>
      </c>
      <c r="C58" s="41"/>
      <c r="D58" s="48"/>
      <c r="E58" s="288">
        <f t="shared" si="7"/>
        <v>0</v>
      </c>
      <c r="F58" s="289"/>
      <c r="G58" s="289"/>
      <c r="H58" s="289"/>
      <c r="I58" s="4"/>
      <c r="J58" s="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1:21" ht="14.4" x14ac:dyDescent="0.3">
      <c r="A59" s="283">
        <v>1227</v>
      </c>
      <c r="B59" s="125" t="s">
        <v>375</v>
      </c>
      <c r="C59" s="318" t="str">
        <f>IF(E59&gt;0,"Please enter note below","")</f>
        <v/>
      </c>
      <c r="D59" s="48">
        <v>6</v>
      </c>
      <c r="E59" s="288">
        <f t="shared" si="7"/>
        <v>0</v>
      </c>
      <c r="F59" s="289"/>
      <c r="G59" s="289"/>
      <c r="H59" s="289"/>
      <c r="I59" s="4"/>
      <c r="J59" s="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</row>
    <row r="60" spans="1:21" ht="14.4" x14ac:dyDescent="0.3">
      <c r="A60" s="283">
        <v>1228</v>
      </c>
      <c r="B60" s="32" t="s">
        <v>241</v>
      </c>
      <c r="C60" s="41"/>
      <c r="D60" s="48"/>
      <c r="E60" s="290">
        <f>SUM(E53:E59)</f>
        <v>0</v>
      </c>
      <c r="F60" s="290">
        <f t="shared" ref="F60:H60" si="8">SUM(F53:F59)</f>
        <v>0</v>
      </c>
      <c r="G60" s="290">
        <f t="shared" si="8"/>
        <v>0</v>
      </c>
      <c r="H60" s="290">
        <f t="shared" si="8"/>
        <v>0</v>
      </c>
      <c r="I60" s="4"/>
      <c r="J60" s="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</row>
    <row r="61" spans="1:21" ht="14.4" x14ac:dyDescent="0.3">
      <c r="A61" s="283">
        <v>123</v>
      </c>
      <c r="B61" s="126" t="s">
        <v>418</v>
      </c>
      <c r="C61" s="41"/>
      <c r="D61" s="48"/>
      <c r="E61" s="288">
        <f>SUM(F61:H61)</f>
        <v>0</v>
      </c>
      <c r="F61" s="289"/>
      <c r="G61" s="289"/>
      <c r="H61" s="289"/>
      <c r="I61" s="4"/>
      <c r="J61" s="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</row>
    <row r="62" spans="1:21" ht="14.4" x14ac:dyDescent="0.3">
      <c r="A62" s="283">
        <v>124</v>
      </c>
      <c r="B62" s="126" t="s">
        <v>376</v>
      </c>
      <c r="C62" s="41"/>
      <c r="D62" s="48"/>
      <c r="E62" s="288">
        <f>SUM(F62:H62)</f>
        <v>0</v>
      </c>
      <c r="F62" s="289"/>
      <c r="G62" s="289"/>
      <c r="H62" s="289"/>
      <c r="I62" s="4"/>
      <c r="J62" s="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</row>
    <row r="63" spans="1:21" ht="14.4" x14ac:dyDescent="0.3">
      <c r="A63" s="283">
        <v>125</v>
      </c>
      <c r="B63" s="126" t="s">
        <v>377</v>
      </c>
      <c r="C63" s="318" t="str">
        <f>IF(E63&gt;0,"Please enter note below","")</f>
        <v/>
      </c>
      <c r="D63" s="48">
        <v>7</v>
      </c>
      <c r="E63" s="288">
        <f>SUM(F63:H63)</f>
        <v>0</v>
      </c>
      <c r="F63" s="289"/>
      <c r="G63" s="289"/>
      <c r="H63" s="289"/>
      <c r="I63" s="4"/>
      <c r="J63" s="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</row>
    <row r="64" spans="1:21" ht="14.4" x14ac:dyDescent="0.3">
      <c r="A64" s="283">
        <v>126</v>
      </c>
      <c r="B64" s="32" t="s">
        <v>72</v>
      </c>
      <c r="C64" s="41"/>
      <c r="D64" s="48"/>
      <c r="E64" s="290">
        <f>+E63+E62+E61+E60+E51</f>
        <v>0</v>
      </c>
      <c r="F64" s="290">
        <f t="shared" ref="F64:H64" si="9">+F63+F62+F61+F60+F51</f>
        <v>0</v>
      </c>
      <c r="G64" s="290">
        <f t="shared" si="9"/>
        <v>0</v>
      </c>
      <c r="H64" s="290">
        <f t="shared" si="9"/>
        <v>0</v>
      </c>
      <c r="I64" s="4"/>
      <c r="J64" s="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</row>
    <row r="65" spans="1:21" ht="14.4" x14ac:dyDescent="0.3">
      <c r="A65" s="283">
        <v>127</v>
      </c>
      <c r="B65" s="32" t="s">
        <v>73</v>
      </c>
      <c r="C65" s="41"/>
      <c r="D65" s="48"/>
      <c r="E65" s="25"/>
      <c r="F65" s="25"/>
      <c r="G65" s="25"/>
      <c r="H65" s="25"/>
      <c r="I65" s="4"/>
      <c r="J65" s="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</row>
    <row r="66" spans="1:21" ht="14.4" x14ac:dyDescent="0.3">
      <c r="A66" s="283">
        <v>1271</v>
      </c>
      <c r="B66" s="127" t="s">
        <v>74</v>
      </c>
      <c r="C66" s="41"/>
      <c r="D66" s="48"/>
      <c r="E66" s="288">
        <f>SUM(F66:H66)</f>
        <v>0</v>
      </c>
      <c r="F66" s="289"/>
      <c r="G66" s="289"/>
      <c r="H66" s="289"/>
      <c r="I66" s="4"/>
      <c r="J66" s="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</row>
    <row r="67" spans="1:21" ht="14.4" x14ac:dyDescent="0.3">
      <c r="A67" s="283">
        <v>1272</v>
      </c>
      <c r="B67" s="127" t="s">
        <v>75</v>
      </c>
      <c r="C67" s="41"/>
      <c r="D67" s="48"/>
      <c r="E67" s="288">
        <f>SUM(F67:H67)</f>
        <v>0</v>
      </c>
      <c r="F67" s="289"/>
      <c r="G67" s="289"/>
      <c r="H67" s="289"/>
      <c r="I67" s="4"/>
      <c r="J67" s="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</row>
    <row r="68" spans="1:21" ht="14.4" x14ac:dyDescent="0.3">
      <c r="A68" s="283">
        <v>1273</v>
      </c>
      <c r="B68" s="127" t="s">
        <v>76</v>
      </c>
      <c r="C68" s="41"/>
      <c r="D68" s="48"/>
      <c r="E68" s="288">
        <f>SUM(F68:H68)</f>
        <v>0</v>
      </c>
      <c r="F68" s="289"/>
      <c r="G68" s="289"/>
      <c r="H68" s="289"/>
      <c r="I68" s="4"/>
      <c r="J68" s="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</row>
    <row r="69" spans="1:21" ht="14.4" x14ac:dyDescent="0.3">
      <c r="A69" s="283">
        <v>1274</v>
      </c>
      <c r="B69" s="32" t="s">
        <v>77</v>
      </c>
      <c r="C69" s="41"/>
      <c r="D69" s="48"/>
      <c r="E69" s="290">
        <f>SUM(E66:E68)</f>
        <v>0</v>
      </c>
      <c r="F69" s="290">
        <f t="shared" ref="F69:H69" si="10">SUM(F66:F68)</f>
        <v>0</v>
      </c>
      <c r="G69" s="290">
        <f t="shared" si="10"/>
        <v>0</v>
      </c>
      <c r="H69" s="290">
        <f t="shared" si="10"/>
        <v>0</v>
      </c>
      <c r="I69" s="4"/>
      <c r="J69" s="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1:21" ht="14.4" x14ac:dyDescent="0.3">
      <c r="A70" s="283">
        <v>128</v>
      </c>
      <c r="B70" s="32" t="s">
        <v>78</v>
      </c>
      <c r="C70" s="41"/>
      <c r="D70" s="48"/>
      <c r="E70" s="25"/>
      <c r="F70" s="25"/>
      <c r="G70" s="25"/>
      <c r="H70" s="25"/>
      <c r="I70" s="4"/>
      <c r="J70" s="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</row>
    <row r="71" spans="1:21" ht="14.4" x14ac:dyDescent="0.3">
      <c r="A71" s="283">
        <v>1281</v>
      </c>
      <c r="B71" s="127" t="s">
        <v>71</v>
      </c>
      <c r="C71" s="41"/>
      <c r="D71" s="48"/>
      <c r="E71" s="288">
        <f>SUM(F71:H71)</f>
        <v>0</v>
      </c>
      <c r="F71" s="289"/>
      <c r="G71" s="289"/>
      <c r="H71" s="289"/>
      <c r="I71" s="4"/>
      <c r="J71" s="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</row>
    <row r="72" spans="1:21" ht="14.4" x14ac:dyDescent="0.3">
      <c r="A72" s="283">
        <v>1282</v>
      </c>
      <c r="B72" s="127" t="s">
        <v>79</v>
      </c>
      <c r="C72" s="41"/>
      <c r="D72" s="48"/>
      <c r="E72" s="288">
        <f>SUM(F72:H72)</f>
        <v>0</v>
      </c>
      <c r="F72" s="289"/>
      <c r="G72" s="289"/>
      <c r="H72" s="289"/>
      <c r="I72" s="4"/>
      <c r="J72" s="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</row>
    <row r="73" spans="1:21" ht="14.4" x14ac:dyDescent="0.3">
      <c r="A73" s="283">
        <v>1283</v>
      </c>
      <c r="B73" s="126" t="s">
        <v>378</v>
      </c>
      <c r="C73" s="318" t="str">
        <f>IF(E73&gt;0,"Please enter note below","")</f>
        <v/>
      </c>
      <c r="D73" s="48">
        <v>8</v>
      </c>
      <c r="E73" s="288">
        <f>SUM(F73:H73)</f>
        <v>0</v>
      </c>
      <c r="F73" s="289"/>
      <c r="G73" s="289"/>
      <c r="H73" s="289"/>
      <c r="I73" s="4"/>
      <c r="J73" s="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</row>
    <row r="74" spans="1:21" ht="14.4" x14ac:dyDescent="0.3">
      <c r="A74" s="283">
        <v>129</v>
      </c>
      <c r="B74" s="32" t="s">
        <v>81</v>
      </c>
      <c r="C74" s="41"/>
      <c r="D74" s="48"/>
      <c r="E74" s="292">
        <f>SUM(E71:E73)+E69</f>
        <v>0</v>
      </c>
      <c r="F74" s="292">
        <f t="shared" ref="F74:H74" si="11">SUM(F71:F73)+F69</f>
        <v>0</v>
      </c>
      <c r="G74" s="292">
        <f t="shared" si="11"/>
        <v>0</v>
      </c>
      <c r="H74" s="292">
        <f t="shared" si="11"/>
        <v>0</v>
      </c>
      <c r="I74" s="4"/>
      <c r="J74" s="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</row>
    <row r="75" spans="1:21" ht="15.75" customHeight="1" thickBot="1" x14ac:dyDescent="0.35">
      <c r="A75" s="283">
        <v>130</v>
      </c>
      <c r="B75" s="32" t="s">
        <v>329</v>
      </c>
      <c r="C75" s="41"/>
      <c r="D75" s="48"/>
      <c r="E75" s="293">
        <f>+E74+E64</f>
        <v>0</v>
      </c>
      <c r="F75" s="293">
        <f t="shared" ref="F75:H75" si="12">+F74+F64</f>
        <v>0</v>
      </c>
      <c r="G75" s="293">
        <f t="shared" si="12"/>
        <v>0</v>
      </c>
      <c r="H75" s="293">
        <f t="shared" si="12"/>
        <v>0</v>
      </c>
      <c r="I75" s="4"/>
      <c r="J75" s="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spans="1:21" ht="15.75" customHeight="1" thickTop="1" x14ac:dyDescent="0.3">
      <c r="B76" s="32"/>
      <c r="C76" s="41"/>
      <c r="D76" s="48"/>
      <c r="E76" s="25"/>
      <c r="F76" s="25"/>
      <c r="G76" s="25"/>
      <c r="H76" s="25"/>
      <c r="I76" s="4"/>
      <c r="J76" s="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</row>
    <row r="77" spans="1:21" ht="14.4" x14ac:dyDescent="0.3">
      <c r="A77" s="283">
        <v>140</v>
      </c>
      <c r="B77" s="32" t="s">
        <v>83</v>
      </c>
      <c r="C77" s="41"/>
      <c r="D77" s="48"/>
      <c r="E77" s="25"/>
      <c r="F77" s="25"/>
      <c r="G77" s="25"/>
      <c r="H77" s="25"/>
      <c r="I77" s="4"/>
      <c r="J77" s="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</row>
    <row r="78" spans="1:21" ht="14.4" x14ac:dyDescent="0.3">
      <c r="A78" s="283">
        <v>1401</v>
      </c>
      <c r="B78" s="126" t="s">
        <v>379</v>
      </c>
      <c r="C78" s="41"/>
      <c r="D78" s="48"/>
      <c r="E78" s="288">
        <f t="shared" ref="E78:E84" si="13">SUM(F78:H78)</f>
        <v>0</v>
      </c>
      <c r="F78" s="289"/>
      <c r="G78" s="289"/>
      <c r="H78" s="289"/>
      <c r="I78" s="4"/>
      <c r="J78" s="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</row>
    <row r="79" spans="1:21" ht="14.4" x14ac:dyDescent="0.3">
      <c r="A79" s="283">
        <v>1402</v>
      </c>
      <c r="B79" s="127" t="s">
        <v>84</v>
      </c>
      <c r="C79" s="41"/>
      <c r="D79" s="48"/>
      <c r="E79" s="288">
        <f t="shared" si="13"/>
        <v>0</v>
      </c>
      <c r="F79" s="289"/>
      <c r="G79" s="289"/>
      <c r="H79" s="289"/>
      <c r="I79" s="4"/>
      <c r="J79" s="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</row>
    <row r="80" spans="1:21" ht="14.4" x14ac:dyDescent="0.3">
      <c r="A80" s="283">
        <v>1403</v>
      </c>
      <c r="B80" s="127" t="s">
        <v>85</v>
      </c>
      <c r="C80" s="41"/>
      <c r="D80" s="48"/>
      <c r="E80" s="288">
        <f t="shared" si="13"/>
        <v>0</v>
      </c>
      <c r="F80" s="289"/>
      <c r="G80" s="289"/>
      <c r="H80" s="289"/>
      <c r="I80" s="4"/>
      <c r="J80" s="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</row>
    <row r="81" spans="1:21" ht="14.4" x14ac:dyDescent="0.3">
      <c r="A81" s="283">
        <v>1404</v>
      </c>
      <c r="B81" s="127" t="s">
        <v>87</v>
      </c>
      <c r="C81" s="41"/>
      <c r="D81" s="48"/>
      <c r="E81" s="288">
        <f t="shared" si="13"/>
        <v>0</v>
      </c>
      <c r="F81" s="289"/>
      <c r="G81" s="289"/>
      <c r="H81" s="289"/>
      <c r="I81" s="4"/>
      <c r="J81" s="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</row>
    <row r="82" spans="1:21" ht="14.4" x14ac:dyDescent="0.3">
      <c r="A82" s="283">
        <v>1405</v>
      </c>
      <c r="B82" s="127" t="s">
        <v>88</v>
      </c>
      <c r="C82" s="41"/>
      <c r="D82" s="48"/>
      <c r="E82" s="288">
        <f t="shared" si="13"/>
        <v>0</v>
      </c>
      <c r="F82" s="289"/>
      <c r="G82" s="289"/>
      <c r="H82" s="289"/>
      <c r="I82" s="4"/>
      <c r="J82" s="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</row>
    <row r="83" spans="1:21" ht="14.4" x14ac:dyDescent="0.3">
      <c r="A83" s="283">
        <v>1406</v>
      </c>
      <c r="B83" s="126" t="s">
        <v>450</v>
      </c>
      <c r="C83" s="41"/>
      <c r="D83" s="48"/>
      <c r="E83" s="288">
        <f t="shared" si="13"/>
        <v>0</v>
      </c>
      <c r="F83" s="289"/>
      <c r="G83" s="289"/>
      <c r="H83" s="289"/>
      <c r="I83" s="4"/>
      <c r="J83" s="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</row>
    <row r="84" spans="1:21" ht="14.4" x14ac:dyDescent="0.3">
      <c r="A84" s="283">
        <v>1407</v>
      </c>
      <c r="B84" s="126" t="s">
        <v>449</v>
      </c>
      <c r="C84" s="41"/>
      <c r="D84" s="48"/>
      <c r="E84" s="288">
        <f t="shared" si="13"/>
        <v>0</v>
      </c>
      <c r="F84" s="289"/>
      <c r="G84" s="289"/>
      <c r="H84" s="289"/>
      <c r="I84" s="4"/>
      <c r="J84" s="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</row>
    <row r="85" spans="1:21" ht="15.75" customHeight="1" thickBot="1" x14ac:dyDescent="0.35">
      <c r="A85" s="283">
        <v>1408</v>
      </c>
      <c r="B85" s="32" t="s">
        <v>89</v>
      </c>
      <c r="C85" s="41"/>
      <c r="D85" s="48"/>
      <c r="E85" s="293">
        <f>SUM(E78:E84)</f>
        <v>0</v>
      </c>
      <c r="F85" s="293">
        <f t="shared" ref="F85:H85" si="14">SUM(F78:F84)</f>
        <v>0</v>
      </c>
      <c r="G85" s="293">
        <f t="shared" si="14"/>
        <v>0</v>
      </c>
      <c r="H85" s="293">
        <f t="shared" si="14"/>
        <v>0</v>
      </c>
      <c r="I85" s="4"/>
      <c r="J85" s="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</row>
    <row r="86" spans="1:21" thickTop="1" x14ac:dyDescent="0.3">
      <c r="B86" s="32"/>
      <c r="C86" s="41"/>
      <c r="D86" s="48"/>
      <c r="E86" s="25"/>
      <c r="F86" s="25"/>
      <c r="G86" s="25"/>
      <c r="H86" s="25"/>
      <c r="I86" s="4"/>
      <c r="J86" s="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</row>
    <row r="87" spans="1:21" thickBot="1" x14ac:dyDescent="0.35">
      <c r="A87" s="283">
        <v>150</v>
      </c>
      <c r="B87" s="32" t="s">
        <v>90</v>
      </c>
      <c r="C87" s="41"/>
      <c r="D87" s="48"/>
      <c r="E87" s="295">
        <f>+E85+E75</f>
        <v>0</v>
      </c>
      <c r="F87" s="295">
        <f t="shared" ref="F87:H87" si="15">+F85+F75</f>
        <v>0</v>
      </c>
      <c r="G87" s="295">
        <f t="shared" si="15"/>
        <v>0</v>
      </c>
      <c r="H87" s="295">
        <f t="shared" si="15"/>
        <v>0</v>
      </c>
      <c r="I87" s="4"/>
      <c r="J87" s="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</row>
    <row r="88" spans="1:21" ht="16.5" customHeight="1" thickTop="1" thickBot="1" x14ac:dyDescent="0.35">
      <c r="B88" s="32"/>
      <c r="C88" s="41"/>
      <c r="D88" s="48"/>
      <c r="E88" s="25"/>
      <c r="F88" s="25"/>
      <c r="G88" s="25"/>
      <c r="H88" s="25"/>
      <c r="I88" s="4"/>
      <c r="J88" s="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</row>
    <row r="89" spans="1:21" ht="15.75" customHeight="1" thickBot="1" x14ac:dyDescent="0.35">
      <c r="B89" s="32"/>
      <c r="C89" s="41"/>
      <c r="D89" s="48"/>
      <c r="E89" s="26" t="s">
        <v>14</v>
      </c>
      <c r="F89" s="53" t="s">
        <v>15</v>
      </c>
      <c r="G89" s="53" t="s">
        <v>17</v>
      </c>
      <c r="H89" s="53" t="s">
        <v>18</v>
      </c>
      <c r="I89" s="4"/>
      <c r="J89" s="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</row>
    <row r="90" spans="1:21" ht="14.4" x14ac:dyDescent="0.3">
      <c r="B90" s="32"/>
      <c r="C90" s="41"/>
      <c r="D90" s="48"/>
      <c r="E90" s="25" t="s">
        <v>15</v>
      </c>
      <c r="F90" s="25"/>
      <c r="G90" s="52"/>
      <c r="H90" s="25"/>
      <c r="I90" s="4"/>
      <c r="J90" s="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</row>
    <row r="91" spans="1:21" ht="14.4" x14ac:dyDescent="0.3">
      <c r="A91" s="283">
        <v>160</v>
      </c>
      <c r="B91" s="32" t="s">
        <v>93</v>
      </c>
      <c r="C91" s="41"/>
      <c r="D91" s="48"/>
      <c r="E91" s="25"/>
      <c r="F91" s="25"/>
      <c r="G91" s="25"/>
      <c r="H91" s="25"/>
      <c r="I91" s="4"/>
      <c r="J91" s="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</row>
    <row r="92" spans="1:21" ht="14.4" x14ac:dyDescent="0.3">
      <c r="A92" s="283">
        <v>1601</v>
      </c>
      <c r="B92" s="128" t="s">
        <v>94</v>
      </c>
      <c r="C92" s="41"/>
      <c r="D92" s="48"/>
      <c r="E92" s="288">
        <f t="shared" ref="E92:E104" si="16">SUM(F92:H92)</f>
        <v>0</v>
      </c>
      <c r="F92" s="289"/>
      <c r="G92" s="289"/>
      <c r="H92" s="289"/>
      <c r="I92" s="4"/>
      <c r="J92" s="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1:21" ht="14.4" x14ac:dyDescent="0.3">
      <c r="A93" s="283">
        <v>1602</v>
      </c>
      <c r="B93" s="128" t="s">
        <v>30</v>
      </c>
      <c r="C93" s="41"/>
      <c r="D93" s="48"/>
      <c r="E93" s="288">
        <f t="shared" si="16"/>
        <v>0</v>
      </c>
      <c r="F93" s="289"/>
      <c r="G93" s="289"/>
      <c r="H93" s="289"/>
      <c r="I93" s="4"/>
      <c r="J93" s="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</row>
    <row r="94" spans="1:21" ht="14.4" x14ac:dyDescent="0.3">
      <c r="A94" s="283">
        <v>1603</v>
      </c>
      <c r="B94" s="269" t="s">
        <v>38</v>
      </c>
      <c r="C94" s="41"/>
      <c r="D94" s="48"/>
      <c r="E94" s="288">
        <f t="shared" si="16"/>
        <v>0</v>
      </c>
      <c r="F94" s="289"/>
      <c r="G94" s="289"/>
      <c r="H94" s="289"/>
      <c r="I94" s="4"/>
      <c r="J94" s="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</row>
    <row r="95" spans="1:21" ht="14.4" x14ac:dyDescent="0.3">
      <c r="A95" s="283">
        <v>1604</v>
      </c>
      <c r="B95" s="269" t="s">
        <v>41</v>
      </c>
      <c r="C95" s="41"/>
      <c r="D95" s="48"/>
      <c r="E95" s="288">
        <f t="shared" si="16"/>
        <v>0</v>
      </c>
      <c r="F95" s="289"/>
      <c r="G95" s="289"/>
      <c r="H95" s="289"/>
      <c r="I95" s="4"/>
      <c r="J95" s="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</row>
    <row r="96" spans="1:21" ht="14.4" x14ac:dyDescent="0.3">
      <c r="A96" s="283">
        <v>1605</v>
      </c>
      <c r="B96" s="269" t="s">
        <v>46</v>
      </c>
      <c r="C96" s="41"/>
      <c r="D96" s="48"/>
      <c r="E96" s="288">
        <f t="shared" si="16"/>
        <v>0</v>
      </c>
      <c r="F96" s="289"/>
      <c r="G96" s="289"/>
      <c r="H96" s="289"/>
      <c r="I96" s="4"/>
      <c r="J96" s="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</row>
    <row r="97" spans="1:21" ht="14.4" x14ac:dyDescent="0.3">
      <c r="A97" s="283">
        <v>1606</v>
      </c>
      <c r="B97" s="128" t="s">
        <v>144</v>
      </c>
      <c r="C97" s="41"/>
      <c r="D97" s="48"/>
      <c r="E97" s="288">
        <f t="shared" si="16"/>
        <v>0</v>
      </c>
      <c r="F97" s="289"/>
      <c r="G97" s="289"/>
      <c r="H97" s="289"/>
      <c r="I97" s="4"/>
      <c r="J97" s="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</row>
    <row r="98" spans="1:21" ht="14.4" x14ac:dyDescent="0.3">
      <c r="A98" s="283">
        <v>1607</v>
      </c>
      <c r="B98" s="324" t="s">
        <v>56</v>
      </c>
      <c r="C98" s="41"/>
      <c r="D98" s="48"/>
      <c r="E98" s="288">
        <f t="shared" si="16"/>
        <v>0</v>
      </c>
      <c r="F98" s="289"/>
      <c r="G98" s="289"/>
      <c r="H98" s="289"/>
      <c r="I98" s="4"/>
      <c r="J98" s="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</row>
    <row r="99" spans="1:21" ht="14.4" x14ac:dyDescent="0.3">
      <c r="A99" s="283">
        <v>1608</v>
      </c>
      <c r="B99" s="269" t="s">
        <v>380</v>
      </c>
      <c r="C99" s="41"/>
      <c r="D99" s="48"/>
      <c r="E99" s="288">
        <f t="shared" si="16"/>
        <v>0</v>
      </c>
      <c r="F99" s="289"/>
      <c r="G99" s="289"/>
      <c r="H99" s="289"/>
      <c r="I99" s="4"/>
      <c r="J99" s="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</row>
    <row r="100" spans="1:21" ht="14.4" x14ac:dyDescent="0.3">
      <c r="A100" s="283">
        <v>1609</v>
      </c>
      <c r="B100" s="269" t="s">
        <v>381</v>
      </c>
      <c r="C100" s="41"/>
      <c r="D100" s="48"/>
      <c r="E100" s="288">
        <f t="shared" si="16"/>
        <v>0</v>
      </c>
      <c r="F100" s="289"/>
      <c r="G100" s="289"/>
      <c r="H100" s="289"/>
      <c r="I100" s="4"/>
      <c r="J100" s="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</row>
    <row r="101" spans="1:21" ht="14.4" x14ac:dyDescent="0.3">
      <c r="A101" s="283">
        <v>1610</v>
      </c>
      <c r="B101" s="269" t="s">
        <v>100</v>
      </c>
      <c r="C101" s="41"/>
      <c r="D101" s="48"/>
      <c r="E101" s="288">
        <f t="shared" si="16"/>
        <v>0</v>
      </c>
      <c r="F101" s="289"/>
      <c r="G101" s="289"/>
      <c r="H101" s="289"/>
      <c r="I101" s="4"/>
      <c r="J101" s="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</row>
    <row r="102" spans="1:21" ht="14.4" x14ac:dyDescent="0.3">
      <c r="A102" s="283">
        <v>1611</v>
      </c>
      <c r="B102" s="269" t="s">
        <v>370</v>
      </c>
      <c r="C102" s="41"/>
      <c r="D102" s="48"/>
      <c r="E102" s="288">
        <f t="shared" si="16"/>
        <v>0</v>
      </c>
      <c r="F102" s="289"/>
      <c r="G102" s="289"/>
      <c r="H102" s="289"/>
      <c r="I102" s="4"/>
      <c r="J102" s="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</row>
    <row r="103" spans="1:21" ht="14.4" x14ac:dyDescent="0.3">
      <c r="A103" s="283">
        <v>1612</v>
      </c>
      <c r="B103" s="129" t="s">
        <v>281</v>
      </c>
      <c r="C103" s="41"/>
      <c r="D103" s="48"/>
      <c r="E103" s="288">
        <f t="shared" si="16"/>
        <v>0</v>
      </c>
      <c r="F103" s="289"/>
      <c r="G103" s="289"/>
      <c r="H103" s="289"/>
      <c r="I103" s="4"/>
      <c r="J103" s="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</row>
    <row r="104" spans="1:21" ht="14.4" x14ac:dyDescent="0.3">
      <c r="A104" s="283">
        <v>1613</v>
      </c>
      <c r="B104" s="128" t="s">
        <v>145</v>
      </c>
      <c r="C104" s="318" t="str">
        <f>IF(E104&gt;0,"Please enter note below","")</f>
        <v/>
      </c>
      <c r="D104" s="48">
        <v>9</v>
      </c>
      <c r="E104" s="288">
        <f t="shared" si="16"/>
        <v>0</v>
      </c>
      <c r="F104" s="289"/>
      <c r="G104" s="289"/>
      <c r="H104" s="289"/>
      <c r="I104" s="4"/>
      <c r="J104" s="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</row>
    <row r="105" spans="1:21" ht="15.75" customHeight="1" thickBot="1" x14ac:dyDescent="0.35">
      <c r="A105" s="283">
        <v>1614</v>
      </c>
      <c r="B105" s="32" t="s">
        <v>95</v>
      </c>
      <c r="C105" s="41"/>
      <c r="D105" s="48"/>
      <c r="E105" s="293">
        <f>SUM(E92:E104)</f>
        <v>0</v>
      </c>
      <c r="F105" s="293">
        <f t="shared" ref="F105:H105" si="17">SUM(F92:F104)</f>
        <v>0</v>
      </c>
      <c r="G105" s="293">
        <f t="shared" si="17"/>
        <v>0</v>
      </c>
      <c r="H105" s="293">
        <f t="shared" si="17"/>
        <v>0</v>
      </c>
      <c r="I105" s="4"/>
      <c r="J105" s="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</row>
    <row r="106" spans="1:21" ht="15.75" customHeight="1" thickTop="1" x14ac:dyDescent="0.3">
      <c r="B106" s="32"/>
      <c r="C106" s="41" t="s">
        <v>40</v>
      </c>
      <c r="D106" s="38"/>
      <c r="E106" s="24"/>
      <c r="F106" s="24"/>
      <c r="G106" s="24"/>
      <c r="H106" s="24"/>
      <c r="I106" s="4"/>
      <c r="J106" s="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</row>
    <row r="107" spans="1:21" ht="14.4" x14ac:dyDescent="0.3">
      <c r="B107" s="32"/>
      <c r="C107" s="41"/>
      <c r="D107" s="38"/>
      <c r="E107" s="24"/>
      <c r="F107" s="24"/>
      <c r="G107" s="24"/>
      <c r="H107" s="24"/>
      <c r="I107" s="4"/>
      <c r="J107" s="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</row>
    <row r="108" spans="1:21" ht="14.4" x14ac:dyDescent="0.3">
      <c r="B108" s="32"/>
      <c r="C108" s="41"/>
      <c r="D108" s="38"/>
      <c r="E108" s="24"/>
      <c r="F108" s="24"/>
      <c r="G108" s="24"/>
      <c r="H108" s="24"/>
      <c r="I108" s="4"/>
      <c r="J108" s="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</row>
    <row r="109" spans="1:21" ht="14.4" x14ac:dyDescent="0.3">
      <c r="B109" s="54" t="s">
        <v>63</v>
      </c>
      <c r="C109" s="41"/>
      <c r="D109" s="38"/>
      <c r="E109" s="24"/>
      <c r="F109" s="24"/>
      <c r="G109" s="24"/>
      <c r="H109" s="24"/>
      <c r="I109" s="4"/>
      <c r="J109" s="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</row>
    <row r="110" spans="1:21" ht="14.4" x14ac:dyDescent="0.3">
      <c r="B110" s="32" t="s">
        <v>64</v>
      </c>
      <c r="C110" s="41"/>
      <c r="D110" s="38"/>
      <c r="E110" s="24"/>
      <c r="F110" s="24"/>
      <c r="G110" s="24"/>
      <c r="H110" s="24"/>
      <c r="I110" s="4"/>
      <c r="J110" s="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</row>
    <row r="111" spans="1:21" ht="14.4" x14ac:dyDescent="0.3">
      <c r="B111" s="32" t="s">
        <v>66</v>
      </c>
      <c r="C111" s="41"/>
      <c r="D111" s="38"/>
      <c r="E111" s="24"/>
      <c r="F111" s="24"/>
      <c r="G111" s="24"/>
      <c r="H111" s="24"/>
      <c r="I111" s="4"/>
      <c r="J111" s="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</row>
    <row r="112" spans="1:21" ht="14.4" x14ac:dyDescent="0.3">
      <c r="B112" s="260" t="s">
        <v>493</v>
      </c>
      <c r="C112" s="261"/>
      <c r="D112" s="263"/>
      <c r="E112" s="264"/>
      <c r="F112" s="264"/>
      <c r="G112" s="264"/>
      <c r="H112" s="264"/>
      <c r="I112" s="4"/>
      <c r="J112" s="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</row>
    <row r="113" spans="2:21" ht="14.4" x14ac:dyDescent="0.3">
      <c r="B113" s="320" t="s">
        <v>484</v>
      </c>
      <c r="C113" s="320" t="s">
        <v>508</v>
      </c>
      <c r="D113" s="263"/>
      <c r="E113" s="264"/>
      <c r="F113" s="264"/>
      <c r="G113" s="264"/>
      <c r="H113" s="264"/>
      <c r="I113" s="4"/>
      <c r="J113" s="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</row>
    <row r="114" spans="2:21" ht="14.4" x14ac:dyDescent="0.3">
      <c r="B114" s="321"/>
      <c r="C114" s="289"/>
      <c r="D114" s="263"/>
      <c r="E114" s="264"/>
      <c r="F114" s="264"/>
      <c r="G114" s="264"/>
      <c r="H114" s="264"/>
      <c r="I114" s="4"/>
      <c r="J114" s="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</row>
    <row r="115" spans="2:21" ht="14.4" x14ac:dyDescent="0.3">
      <c r="B115" s="321"/>
      <c r="C115" s="289"/>
      <c r="D115" s="263"/>
      <c r="E115" s="264"/>
      <c r="F115" s="264"/>
      <c r="G115" s="264"/>
      <c r="H115" s="264"/>
      <c r="I115" s="4"/>
      <c r="J115" s="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</row>
    <row r="116" spans="2:21" ht="14.4" x14ac:dyDescent="0.3">
      <c r="B116" s="321"/>
      <c r="C116" s="289"/>
      <c r="D116" s="263"/>
      <c r="E116" s="264"/>
      <c r="F116" s="264"/>
      <c r="G116" s="264"/>
      <c r="H116" s="264"/>
      <c r="I116" s="4"/>
      <c r="J116" s="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</row>
    <row r="117" spans="2:21" ht="14.4" x14ac:dyDescent="0.3">
      <c r="B117" s="321"/>
      <c r="C117" s="289"/>
      <c r="D117" s="263"/>
      <c r="E117" s="264"/>
      <c r="F117" s="264"/>
      <c r="G117" s="264"/>
      <c r="H117" s="264"/>
      <c r="I117" s="4"/>
      <c r="J117" s="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</row>
    <row r="118" spans="2:21" ht="14.4" x14ac:dyDescent="0.3">
      <c r="B118" s="321"/>
      <c r="C118" s="289"/>
      <c r="D118" s="263"/>
      <c r="E118" s="264"/>
      <c r="F118" s="264"/>
      <c r="G118" s="264"/>
      <c r="H118" s="264"/>
      <c r="I118" s="4"/>
      <c r="J118" s="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</row>
    <row r="119" spans="2:21" ht="14.4" x14ac:dyDescent="0.3">
      <c r="B119" s="321"/>
      <c r="C119" s="289"/>
      <c r="D119" s="263"/>
      <c r="E119" s="264"/>
      <c r="F119" s="264"/>
      <c r="G119" s="264"/>
      <c r="H119" s="264"/>
      <c r="I119" s="4"/>
      <c r="J119" s="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</row>
    <row r="120" spans="2:21" ht="14.4" x14ac:dyDescent="0.3">
      <c r="B120" s="321"/>
      <c r="C120" s="289"/>
      <c r="D120" s="263"/>
      <c r="E120" s="264"/>
      <c r="F120" s="264"/>
      <c r="G120" s="264"/>
      <c r="H120" s="264"/>
      <c r="I120" s="4"/>
      <c r="J120" s="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</row>
    <row r="121" spans="2:21" ht="14.4" x14ac:dyDescent="0.3">
      <c r="B121" s="321"/>
      <c r="C121" s="289"/>
      <c r="D121" s="263"/>
      <c r="E121" s="264"/>
      <c r="F121" s="264"/>
      <c r="G121" s="264"/>
      <c r="H121" s="264"/>
      <c r="I121" s="4"/>
      <c r="J121" s="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</row>
    <row r="122" spans="2:21" ht="14.4" x14ac:dyDescent="0.3">
      <c r="B122" s="321"/>
      <c r="C122" s="289"/>
      <c r="D122" s="263"/>
      <c r="E122" s="264"/>
      <c r="F122" s="264"/>
      <c r="G122" s="264"/>
      <c r="H122" s="264"/>
      <c r="I122" s="4"/>
      <c r="J122" s="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</row>
    <row r="123" spans="2:21" ht="14.4" x14ac:dyDescent="0.3">
      <c r="B123" s="321"/>
      <c r="C123" s="289"/>
      <c r="D123" s="263"/>
      <c r="E123" s="264"/>
      <c r="F123" s="264"/>
      <c r="G123" s="264"/>
      <c r="H123" s="264"/>
      <c r="I123" s="4"/>
      <c r="J123" s="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</row>
    <row r="124" spans="2:21" ht="14.4" x14ac:dyDescent="0.3">
      <c r="B124" s="322" t="s">
        <v>116</v>
      </c>
      <c r="C124" s="345">
        <f>SUM(C114:C123)</f>
        <v>0</v>
      </c>
      <c r="D124" s="263"/>
      <c r="E124" s="264"/>
      <c r="F124" s="264"/>
      <c r="G124" s="264"/>
      <c r="H124" s="264"/>
      <c r="I124" s="4"/>
      <c r="J124" s="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</row>
    <row r="125" spans="2:21" ht="14.4" x14ac:dyDescent="0.3">
      <c r="B125" s="260"/>
      <c r="C125" s="261"/>
      <c r="D125" s="263"/>
      <c r="E125" s="264"/>
      <c r="F125" s="264"/>
      <c r="G125" s="264"/>
      <c r="H125" s="264"/>
      <c r="I125" s="4"/>
      <c r="J125" s="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</row>
    <row r="126" spans="2:21" ht="14.4" x14ac:dyDescent="0.3">
      <c r="B126" s="260" t="s">
        <v>494</v>
      </c>
      <c r="C126" s="261"/>
      <c r="D126" s="263"/>
      <c r="E126" s="264"/>
      <c r="F126" s="264"/>
      <c r="G126" s="264"/>
      <c r="H126" s="264"/>
      <c r="I126" s="4"/>
      <c r="J126" s="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</row>
    <row r="127" spans="2:21" ht="14.4" x14ac:dyDescent="0.3">
      <c r="B127" s="320" t="s">
        <v>484</v>
      </c>
      <c r="C127" s="320" t="s">
        <v>508</v>
      </c>
      <c r="D127" s="263"/>
      <c r="E127" s="264"/>
      <c r="F127" s="264"/>
      <c r="G127" s="264"/>
      <c r="H127" s="264"/>
      <c r="I127" s="4"/>
      <c r="J127" s="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</row>
    <row r="128" spans="2:21" ht="14.4" x14ac:dyDescent="0.3">
      <c r="B128" s="321"/>
      <c r="C128" s="289"/>
      <c r="D128" s="263"/>
      <c r="E128" s="264"/>
      <c r="F128" s="264"/>
      <c r="G128" s="264"/>
      <c r="H128" s="264"/>
      <c r="I128" s="4"/>
      <c r="J128" s="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</row>
    <row r="129" spans="2:21" ht="14.4" x14ac:dyDescent="0.3">
      <c r="B129" s="321"/>
      <c r="C129" s="289"/>
      <c r="D129" s="263"/>
      <c r="E129" s="264"/>
      <c r="F129" s="264"/>
      <c r="G129" s="264"/>
      <c r="H129" s="264"/>
      <c r="I129" s="4"/>
      <c r="J129" s="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</row>
    <row r="130" spans="2:21" ht="14.4" x14ac:dyDescent="0.3">
      <c r="B130" s="321"/>
      <c r="C130" s="289"/>
      <c r="D130" s="263"/>
      <c r="E130" s="264"/>
      <c r="F130" s="264"/>
      <c r="G130" s="264"/>
      <c r="H130" s="264"/>
      <c r="I130" s="4"/>
      <c r="J130" s="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</row>
    <row r="131" spans="2:21" ht="14.4" x14ac:dyDescent="0.3">
      <c r="B131" s="321"/>
      <c r="C131" s="289"/>
      <c r="D131" s="263"/>
      <c r="E131" s="264"/>
      <c r="F131" s="264"/>
      <c r="G131" s="264"/>
      <c r="H131" s="264"/>
      <c r="I131" s="4"/>
      <c r="J131" s="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</row>
    <row r="132" spans="2:21" ht="14.4" x14ac:dyDescent="0.3">
      <c r="B132" s="321"/>
      <c r="C132" s="289"/>
      <c r="D132" s="263"/>
      <c r="E132" s="264"/>
      <c r="F132" s="264"/>
      <c r="G132" s="264"/>
      <c r="H132" s="264"/>
      <c r="I132" s="4"/>
      <c r="J132" s="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</row>
    <row r="133" spans="2:21" ht="14.4" x14ac:dyDescent="0.3">
      <c r="B133" s="321"/>
      <c r="C133" s="289"/>
      <c r="D133" s="263"/>
      <c r="E133" s="264"/>
      <c r="F133" s="264"/>
      <c r="G133" s="264"/>
      <c r="H133" s="264"/>
      <c r="I133" s="4"/>
      <c r="J133" s="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</row>
    <row r="134" spans="2:21" ht="14.4" x14ac:dyDescent="0.3">
      <c r="B134" s="321"/>
      <c r="C134" s="289"/>
      <c r="D134" s="263"/>
      <c r="E134" s="264"/>
      <c r="F134" s="264"/>
      <c r="G134" s="264"/>
      <c r="H134" s="264"/>
      <c r="I134" s="4"/>
      <c r="J134" s="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</row>
    <row r="135" spans="2:21" ht="14.4" x14ac:dyDescent="0.3">
      <c r="B135" s="321"/>
      <c r="C135" s="289"/>
      <c r="D135" s="263"/>
      <c r="E135" s="264"/>
      <c r="F135" s="264"/>
      <c r="G135" s="264"/>
      <c r="H135" s="264"/>
      <c r="I135" s="4"/>
      <c r="J135" s="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</row>
    <row r="136" spans="2:21" ht="14.4" x14ac:dyDescent="0.3">
      <c r="B136" s="321"/>
      <c r="C136" s="289"/>
      <c r="D136" s="263"/>
      <c r="E136" s="264"/>
      <c r="F136" s="264"/>
      <c r="G136" s="264"/>
      <c r="H136" s="264"/>
      <c r="I136" s="4"/>
      <c r="J136" s="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</row>
    <row r="137" spans="2:21" ht="14.4" x14ac:dyDescent="0.3">
      <c r="B137" s="321"/>
      <c r="C137" s="289"/>
      <c r="D137" s="263"/>
      <c r="E137" s="264"/>
      <c r="F137" s="264"/>
      <c r="G137" s="264"/>
      <c r="H137" s="264"/>
      <c r="I137" s="4"/>
      <c r="J137" s="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</row>
    <row r="138" spans="2:21" ht="14.4" x14ac:dyDescent="0.3">
      <c r="B138" s="322" t="s">
        <v>116</v>
      </c>
      <c r="C138" s="345">
        <f>SUM(C128:C137)</f>
        <v>0</v>
      </c>
      <c r="D138" s="263"/>
      <c r="E138" s="264"/>
      <c r="F138" s="264"/>
      <c r="G138" s="264"/>
      <c r="H138" s="264"/>
      <c r="I138" s="4"/>
      <c r="J138" s="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</row>
    <row r="139" spans="2:21" ht="14.4" x14ac:dyDescent="0.3">
      <c r="B139" s="260"/>
      <c r="C139" s="261"/>
      <c r="D139" s="263"/>
      <c r="E139" s="264"/>
      <c r="F139" s="264"/>
      <c r="G139" s="264"/>
      <c r="H139" s="264"/>
      <c r="I139" s="4"/>
      <c r="J139" s="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</row>
    <row r="140" spans="2:21" ht="14.4" x14ac:dyDescent="0.3">
      <c r="B140" s="260" t="s">
        <v>495</v>
      </c>
      <c r="C140" s="261"/>
      <c r="D140" s="263"/>
      <c r="E140" s="264"/>
      <c r="F140" s="264"/>
      <c r="G140" s="264"/>
      <c r="H140" s="264"/>
      <c r="I140" s="4"/>
      <c r="J140" s="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</row>
    <row r="141" spans="2:21" ht="14.4" x14ac:dyDescent="0.3">
      <c r="B141" s="320" t="s">
        <v>484</v>
      </c>
      <c r="C141" s="320" t="s">
        <v>508</v>
      </c>
      <c r="D141" s="263"/>
      <c r="E141" s="264"/>
      <c r="F141" s="264"/>
      <c r="G141" s="264"/>
      <c r="H141" s="264"/>
      <c r="I141" s="4"/>
      <c r="J141" s="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</row>
    <row r="142" spans="2:21" ht="14.4" x14ac:dyDescent="0.3">
      <c r="B142" s="321"/>
      <c r="C142" s="289"/>
      <c r="D142" s="263"/>
      <c r="E142" s="264"/>
      <c r="F142" s="264"/>
      <c r="G142" s="264"/>
      <c r="H142" s="264"/>
      <c r="I142" s="4"/>
      <c r="J142" s="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</row>
    <row r="143" spans="2:21" ht="14.4" x14ac:dyDescent="0.3">
      <c r="B143" s="321"/>
      <c r="C143" s="289"/>
      <c r="D143" s="263"/>
      <c r="E143" s="264"/>
      <c r="F143" s="264"/>
      <c r="G143" s="264"/>
      <c r="H143" s="264"/>
      <c r="I143" s="4"/>
      <c r="J143" s="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</row>
    <row r="144" spans="2:21" ht="14.4" x14ac:dyDescent="0.3">
      <c r="B144" s="321"/>
      <c r="C144" s="289"/>
      <c r="D144" s="263"/>
      <c r="E144" s="264"/>
      <c r="F144" s="264"/>
      <c r="G144" s="264"/>
      <c r="H144" s="264"/>
      <c r="I144" s="4"/>
      <c r="J144" s="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</row>
    <row r="145" spans="2:21" ht="14.4" x14ac:dyDescent="0.3">
      <c r="B145" s="321"/>
      <c r="C145" s="289"/>
      <c r="D145" s="263"/>
      <c r="E145" s="264"/>
      <c r="F145" s="264"/>
      <c r="G145" s="264"/>
      <c r="H145" s="264"/>
      <c r="I145" s="4"/>
      <c r="J145" s="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</row>
    <row r="146" spans="2:21" ht="14.4" x14ac:dyDescent="0.3">
      <c r="B146" s="321"/>
      <c r="C146" s="289"/>
      <c r="D146" s="263"/>
      <c r="E146" s="264"/>
      <c r="F146" s="264"/>
      <c r="G146" s="264"/>
      <c r="H146" s="264"/>
      <c r="I146" s="4"/>
      <c r="J146" s="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</row>
    <row r="147" spans="2:21" ht="14.4" x14ac:dyDescent="0.3">
      <c r="B147" s="321"/>
      <c r="C147" s="289"/>
      <c r="D147" s="263"/>
      <c r="E147" s="264"/>
      <c r="F147" s="264"/>
      <c r="G147" s="264"/>
      <c r="H147" s="264"/>
      <c r="I147" s="4"/>
      <c r="J147" s="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</row>
    <row r="148" spans="2:21" ht="14.4" x14ac:dyDescent="0.3">
      <c r="B148" s="321"/>
      <c r="C148" s="289"/>
      <c r="D148" s="263"/>
      <c r="E148" s="264"/>
      <c r="F148" s="264"/>
      <c r="G148" s="264"/>
      <c r="H148" s="264"/>
      <c r="I148" s="4"/>
      <c r="J148" s="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</row>
    <row r="149" spans="2:21" ht="14.4" x14ac:dyDescent="0.3">
      <c r="B149" s="321"/>
      <c r="C149" s="289"/>
      <c r="D149" s="263"/>
      <c r="E149" s="264"/>
      <c r="F149" s="264"/>
      <c r="G149" s="264"/>
      <c r="H149" s="264"/>
      <c r="I149" s="4"/>
      <c r="J149" s="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</row>
    <row r="150" spans="2:21" ht="14.4" x14ac:dyDescent="0.3">
      <c r="B150" s="321"/>
      <c r="C150" s="289"/>
      <c r="D150" s="263"/>
      <c r="E150" s="264"/>
      <c r="F150" s="264"/>
      <c r="G150" s="264"/>
      <c r="H150" s="264"/>
      <c r="I150" s="4"/>
      <c r="J150" s="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</row>
    <row r="151" spans="2:21" ht="14.4" x14ac:dyDescent="0.3">
      <c r="B151" s="321"/>
      <c r="C151" s="289"/>
      <c r="D151" s="263"/>
      <c r="E151" s="264"/>
      <c r="F151" s="264"/>
      <c r="G151" s="264"/>
      <c r="H151" s="264"/>
      <c r="I151" s="4"/>
      <c r="J151" s="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</row>
    <row r="152" spans="2:21" ht="14.4" x14ac:dyDescent="0.3">
      <c r="B152" s="322" t="s">
        <v>116</v>
      </c>
      <c r="C152" s="345">
        <f>SUM(C142:C151)</f>
        <v>0</v>
      </c>
      <c r="D152" s="263"/>
      <c r="E152" s="264"/>
      <c r="F152" s="264"/>
      <c r="G152" s="264"/>
      <c r="H152" s="264"/>
      <c r="I152" s="4"/>
      <c r="J152" s="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</row>
    <row r="153" spans="2:21" ht="14.4" x14ac:dyDescent="0.3">
      <c r="B153" s="323"/>
      <c r="C153" s="261"/>
      <c r="D153" s="263"/>
      <c r="E153" s="264"/>
      <c r="F153" s="264"/>
      <c r="G153" s="264"/>
      <c r="H153" s="264"/>
      <c r="I153" s="4"/>
      <c r="J153" s="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</row>
    <row r="154" spans="2:21" ht="14.4" x14ac:dyDescent="0.3">
      <c r="B154" s="260" t="s">
        <v>496</v>
      </c>
      <c r="C154" s="261"/>
      <c r="D154" s="263"/>
      <c r="E154" s="264"/>
      <c r="F154" s="264"/>
      <c r="G154" s="264"/>
      <c r="H154" s="264"/>
      <c r="I154" s="4"/>
      <c r="J154" s="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</row>
    <row r="155" spans="2:21" ht="14.4" x14ac:dyDescent="0.3">
      <c r="B155" s="320" t="s">
        <v>484</v>
      </c>
      <c r="C155" s="320" t="s">
        <v>508</v>
      </c>
      <c r="D155" s="263"/>
      <c r="E155" s="264"/>
      <c r="F155" s="264"/>
      <c r="G155" s="264"/>
      <c r="H155" s="264"/>
      <c r="I155" s="4"/>
      <c r="J155" s="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</row>
    <row r="156" spans="2:21" ht="14.4" x14ac:dyDescent="0.3">
      <c r="B156" s="321"/>
      <c r="C156" s="289"/>
      <c r="D156" s="263"/>
      <c r="E156" s="264"/>
      <c r="F156" s="264"/>
      <c r="G156" s="264"/>
      <c r="H156" s="264"/>
      <c r="I156" s="4"/>
      <c r="J156" s="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</row>
    <row r="157" spans="2:21" ht="14.4" x14ac:dyDescent="0.3">
      <c r="B157" s="321"/>
      <c r="C157" s="289"/>
      <c r="D157" s="263"/>
      <c r="E157" s="264"/>
      <c r="F157" s="264"/>
      <c r="G157" s="264"/>
      <c r="H157" s="264"/>
      <c r="I157" s="4"/>
      <c r="J157" s="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</row>
    <row r="158" spans="2:21" ht="14.4" x14ac:dyDescent="0.3">
      <c r="B158" s="321"/>
      <c r="C158" s="289"/>
      <c r="D158" s="263"/>
      <c r="E158" s="264"/>
      <c r="F158" s="264"/>
      <c r="G158" s="264"/>
      <c r="H158" s="264"/>
      <c r="I158" s="4"/>
      <c r="J158" s="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</row>
    <row r="159" spans="2:21" ht="14.4" x14ac:dyDescent="0.3">
      <c r="B159" s="321"/>
      <c r="C159" s="289"/>
      <c r="D159" s="263"/>
      <c r="E159" s="264"/>
      <c r="F159" s="264"/>
      <c r="G159" s="264"/>
      <c r="H159" s="264"/>
      <c r="I159" s="4"/>
      <c r="J159" s="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</row>
    <row r="160" spans="2:21" ht="14.4" x14ac:dyDescent="0.3">
      <c r="B160" s="321"/>
      <c r="C160" s="289"/>
      <c r="D160" s="263"/>
      <c r="E160" s="264"/>
      <c r="F160" s="264"/>
      <c r="G160" s="264"/>
      <c r="H160" s="264"/>
      <c r="I160" s="4"/>
      <c r="J160" s="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</row>
    <row r="161" spans="2:21" ht="14.4" x14ac:dyDescent="0.3">
      <c r="B161" s="321"/>
      <c r="C161" s="289"/>
      <c r="D161" s="263"/>
      <c r="E161" s="264"/>
      <c r="F161" s="264"/>
      <c r="G161" s="264"/>
      <c r="H161" s="264"/>
      <c r="I161" s="4"/>
      <c r="J161" s="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</row>
    <row r="162" spans="2:21" ht="14.4" x14ac:dyDescent="0.3">
      <c r="B162" s="321"/>
      <c r="C162" s="289"/>
      <c r="D162" s="263"/>
      <c r="E162" s="264"/>
      <c r="F162" s="264"/>
      <c r="G162" s="264"/>
      <c r="H162" s="264"/>
      <c r="I162" s="4"/>
      <c r="J162" s="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</row>
    <row r="163" spans="2:21" ht="14.4" x14ac:dyDescent="0.3">
      <c r="B163" s="321"/>
      <c r="C163" s="289"/>
      <c r="D163" s="263"/>
      <c r="E163" s="264"/>
      <c r="F163" s="264"/>
      <c r="G163" s="264"/>
      <c r="H163" s="264"/>
      <c r="I163" s="4"/>
      <c r="J163" s="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</row>
    <row r="164" spans="2:21" ht="14.4" x14ac:dyDescent="0.3">
      <c r="B164" s="321"/>
      <c r="C164" s="289"/>
      <c r="D164" s="263"/>
      <c r="E164" s="264"/>
      <c r="F164" s="264"/>
      <c r="G164" s="264"/>
      <c r="H164" s="264"/>
      <c r="I164" s="4"/>
      <c r="J164" s="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</row>
    <row r="165" spans="2:21" ht="14.4" x14ac:dyDescent="0.3">
      <c r="B165" s="321"/>
      <c r="C165" s="289"/>
      <c r="D165" s="263"/>
      <c r="E165" s="264"/>
      <c r="F165" s="264"/>
      <c r="G165" s="264"/>
      <c r="H165" s="264"/>
      <c r="I165" s="4"/>
      <c r="J165" s="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</row>
    <row r="166" spans="2:21" ht="14.4" x14ac:dyDescent="0.3">
      <c r="B166" s="322" t="s">
        <v>116</v>
      </c>
      <c r="C166" s="345">
        <f>SUM(C156:C165)</f>
        <v>0</v>
      </c>
      <c r="D166" s="263"/>
      <c r="E166" s="264"/>
      <c r="F166" s="264"/>
      <c r="G166" s="264"/>
      <c r="H166" s="264"/>
      <c r="I166" s="4"/>
      <c r="J166" s="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</row>
    <row r="167" spans="2:21" ht="14.4" x14ac:dyDescent="0.3">
      <c r="B167" s="260"/>
      <c r="C167" s="261"/>
      <c r="D167" s="263"/>
      <c r="E167" s="264"/>
      <c r="F167" s="264"/>
      <c r="G167" s="264"/>
      <c r="H167" s="264"/>
      <c r="I167" s="4"/>
      <c r="J167" s="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</row>
    <row r="168" spans="2:21" ht="14.4" x14ac:dyDescent="0.3">
      <c r="B168" s="260" t="s">
        <v>497</v>
      </c>
      <c r="C168" s="261"/>
      <c r="D168" s="263"/>
      <c r="E168" s="264"/>
      <c r="F168" s="264"/>
      <c r="G168" s="264"/>
      <c r="H168" s="264"/>
      <c r="I168" s="4"/>
      <c r="J168" s="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</row>
    <row r="169" spans="2:21" ht="14.4" x14ac:dyDescent="0.3">
      <c r="B169" s="320" t="s">
        <v>484</v>
      </c>
      <c r="C169" s="320" t="s">
        <v>508</v>
      </c>
      <c r="D169" s="263"/>
      <c r="E169" s="264"/>
      <c r="F169" s="264"/>
      <c r="G169" s="264"/>
      <c r="H169" s="264"/>
      <c r="I169" s="4"/>
      <c r="J169" s="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</row>
    <row r="170" spans="2:21" ht="14.4" x14ac:dyDescent="0.3">
      <c r="B170" s="321"/>
      <c r="C170" s="289"/>
      <c r="D170" s="263"/>
      <c r="E170" s="264"/>
      <c r="F170" s="264"/>
      <c r="G170" s="264"/>
      <c r="H170" s="264"/>
      <c r="I170" s="4"/>
      <c r="J170" s="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</row>
    <row r="171" spans="2:21" ht="14.4" x14ac:dyDescent="0.3">
      <c r="B171" s="321"/>
      <c r="C171" s="289"/>
      <c r="D171" s="263"/>
      <c r="E171" s="264"/>
      <c r="F171" s="264"/>
      <c r="G171" s="264"/>
      <c r="H171" s="264"/>
      <c r="I171" s="4"/>
      <c r="J171" s="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</row>
    <row r="172" spans="2:21" ht="14.4" x14ac:dyDescent="0.3">
      <c r="B172" s="321"/>
      <c r="C172" s="289"/>
      <c r="D172" s="263"/>
      <c r="E172" s="264"/>
      <c r="F172" s="264"/>
      <c r="G172" s="264"/>
      <c r="H172" s="264"/>
      <c r="I172" s="4"/>
      <c r="J172" s="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</row>
    <row r="173" spans="2:21" ht="14.4" x14ac:dyDescent="0.3">
      <c r="B173" s="321"/>
      <c r="C173" s="289"/>
      <c r="D173" s="263"/>
      <c r="E173" s="264"/>
      <c r="F173" s="264"/>
      <c r="G173" s="264"/>
      <c r="H173" s="264"/>
      <c r="I173" s="4"/>
      <c r="J173" s="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</row>
    <row r="174" spans="2:21" ht="14.4" x14ac:dyDescent="0.3">
      <c r="B174" s="321"/>
      <c r="C174" s="289"/>
      <c r="D174" s="263"/>
      <c r="E174" s="264"/>
      <c r="F174" s="264"/>
      <c r="G174" s="264"/>
      <c r="H174" s="264"/>
      <c r="I174" s="4"/>
      <c r="J174" s="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</row>
    <row r="175" spans="2:21" ht="14.4" x14ac:dyDescent="0.3">
      <c r="B175" s="321"/>
      <c r="C175" s="289"/>
      <c r="D175" s="263"/>
      <c r="E175" s="264"/>
      <c r="F175" s="264"/>
      <c r="G175" s="264"/>
      <c r="H175" s="264"/>
      <c r="I175" s="4"/>
      <c r="J175" s="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</row>
    <row r="176" spans="2:21" ht="14.4" x14ac:dyDescent="0.3">
      <c r="B176" s="321"/>
      <c r="C176" s="289"/>
      <c r="D176" s="263"/>
      <c r="E176" s="264"/>
      <c r="F176" s="264"/>
      <c r="G176" s="264"/>
      <c r="H176" s="264"/>
      <c r="I176" s="4"/>
      <c r="J176" s="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</row>
    <row r="177" spans="2:21" ht="14.4" x14ac:dyDescent="0.3">
      <c r="B177" s="321"/>
      <c r="C177" s="289"/>
      <c r="D177" s="263"/>
      <c r="E177" s="264"/>
      <c r="F177" s="264"/>
      <c r="G177" s="264"/>
      <c r="H177" s="264"/>
      <c r="I177" s="4"/>
      <c r="J177" s="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</row>
    <row r="178" spans="2:21" ht="14.4" x14ac:dyDescent="0.3">
      <c r="B178" s="321"/>
      <c r="C178" s="289"/>
      <c r="D178" s="263"/>
      <c r="E178" s="264"/>
      <c r="F178" s="264"/>
      <c r="G178" s="264"/>
      <c r="H178" s="264"/>
      <c r="I178" s="4"/>
      <c r="J178" s="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</row>
    <row r="179" spans="2:21" ht="14.4" x14ac:dyDescent="0.3">
      <c r="B179" s="321"/>
      <c r="C179" s="289"/>
      <c r="D179" s="263"/>
      <c r="E179" s="264"/>
      <c r="F179" s="264"/>
      <c r="G179" s="264"/>
      <c r="H179" s="264"/>
      <c r="I179" s="4"/>
      <c r="J179" s="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</row>
    <row r="180" spans="2:21" ht="14.4" x14ac:dyDescent="0.3">
      <c r="B180" s="322" t="s">
        <v>116</v>
      </c>
      <c r="C180" s="345">
        <f>SUM(C170:C179)</f>
        <v>0</v>
      </c>
      <c r="D180" s="263"/>
      <c r="E180" s="264"/>
      <c r="F180" s="264"/>
      <c r="G180" s="264"/>
      <c r="H180" s="264"/>
      <c r="I180" s="4"/>
      <c r="J180" s="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</row>
    <row r="181" spans="2:21" ht="14.4" x14ac:dyDescent="0.3">
      <c r="B181" s="323"/>
      <c r="C181" s="261"/>
      <c r="D181" s="263"/>
      <c r="E181" s="264"/>
      <c r="F181" s="264"/>
      <c r="G181" s="264"/>
      <c r="H181" s="264"/>
      <c r="I181" s="4"/>
      <c r="J181" s="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</row>
    <row r="182" spans="2:21" ht="14.4" x14ac:dyDescent="0.3">
      <c r="B182" s="260" t="s">
        <v>498</v>
      </c>
      <c r="C182" s="261"/>
      <c r="D182" s="263"/>
      <c r="E182" s="264"/>
      <c r="F182" s="264"/>
      <c r="G182" s="264"/>
      <c r="H182" s="264"/>
      <c r="I182" s="4"/>
      <c r="J182" s="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</row>
    <row r="183" spans="2:21" ht="14.4" x14ac:dyDescent="0.3">
      <c r="B183" s="320" t="s">
        <v>484</v>
      </c>
      <c r="C183" s="320" t="s">
        <v>508</v>
      </c>
      <c r="D183" s="263"/>
      <c r="E183" s="264"/>
      <c r="F183" s="264"/>
      <c r="G183" s="264"/>
      <c r="H183" s="264"/>
      <c r="I183" s="4"/>
      <c r="J183" s="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</row>
    <row r="184" spans="2:21" ht="14.4" x14ac:dyDescent="0.3">
      <c r="B184" s="321"/>
      <c r="C184" s="289"/>
      <c r="D184" s="263"/>
      <c r="E184" s="264"/>
      <c r="F184" s="264"/>
      <c r="G184" s="264"/>
      <c r="H184" s="264"/>
      <c r="I184" s="4"/>
      <c r="J184" s="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</row>
    <row r="185" spans="2:21" ht="14.4" x14ac:dyDescent="0.3">
      <c r="B185" s="321"/>
      <c r="C185" s="289"/>
      <c r="D185" s="263"/>
      <c r="E185" s="264"/>
      <c r="F185" s="264"/>
      <c r="G185" s="264"/>
      <c r="H185" s="264"/>
      <c r="I185" s="4"/>
      <c r="J185" s="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</row>
    <row r="186" spans="2:21" ht="14.4" x14ac:dyDescent="0.3">
      <c r="B186" s="321"/>
      <c r="C186" s="289"/>
      <c r="D186" s="263"/>
      <c r="E186" s="264"/>
      <c r="F186" s="264"/>
      <c r="G186" s="264"/>
      <c r="H186" s="264"/>
      <c r="I186" s="4"/>
      <c r="J186" s="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</row>
    <row r="187" spans="2:21" ht="14.4" x14ac:dyDescent="0.3">
      <c r="B187" s="321"/>
      <c r="C187" s="289"/>
      <c r="D187" s="263"/>
      <c r="E187" s="264"/>
      <c r="F187" s="264"/>
      <c r="G187" s="264"/>
      <c r="H187" s="264"/>
      <c r="I187" s="4"/>
      <c r="J187" s="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</row>
    <row r="188" spans="2:21" ht="14.4" x14ac:dyDescent="0.3">
      <c r="B188" s="321"/>
      <c r="C188" s="289"/>
      <c r="D188" s="263"/>
      <c r="E188" s="264"/>
      <c r="F188" s="264"/>
      <c r="G188" s="264"/>
      <c r="H188" s="264"/>
      <c r="I188" s="4"/>
      <c r="J188" s="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</row>
    <row r="189" spans="2:21" ht="14.4" x14ac:dyDescent="0.3">
      <c r="B189" s="321"/>
      <c r="C189" s="289"/>
      <c r="D189" s="263"/>
      <c r="E189" s="264"/>
      <c r="F189" s="264"/>
      <c r="G189" s="264"/>
      <c r="H189" s="264"/>
      <c r="I189" s="4"/>
      <c r="J189" s="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</row>
    <row r="190" spans="2:21" ht="14.4" x14ac:dyDescent="0.3">
      <c r="B190" s="321"/>
      <c r="C190" s="289"/>
      <c r="D190" s="263"/>
      <c r="E190" s="264"/>
      <c r="F190" s="264"/>
      <c r="G190" s="264"/>
      <c r="H190" s="264"/>
      <c r="I190" s="4"/>
      <c r="J190" s="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</row>
    <row r="191" spans="2:21" ht="14.4" x14ac:dyDescent="0.3">
      <c r="B191" s="321"/>
      <c r="C191" s="289"/>
      <c r="D191" s="263"/>
      <c r="E191" s="264"/>
      <c r="F191" s="264"/>
      <c r="G191" s="264"/>
      <c r="H191" s="264"/>
      <c r="I191" s="4"/>
      <c r="J191" s="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</row>
    <row r="192" spans="2:21" ht="14.4" x14ac:dyDescent="0.3">
      <c r="B192" s="321"/>
      <c r="C192" s="289"/>
      <c r="D192" s="263"/>
      <c r="E192" s="264"/>
      <c r="F192" s="264"/>
      <c r="G192" s="264"/>
      <c r="H192" s="264"/>
      <c r="I192" s="4"/>
      <c r="J192" s="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</row>
    <row r="193" spans="2:21" ht="14.4" x14ac:dyDescent="0.3">
      <c r="B193" s="321"/>
      <c r="C193" s="289"/>
      <c r="D193" s="263"/>
      <c r="E193" s="264"/>
      <c r="F193" s="264"/>
      <c r="G193" s="264"/>
      <c r="H193" s="264"/>
      <c r="I193" s="4"/>
      <c r="J193" s="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</row>
    <row r="194" spans="2:21" ht="14.4" x14ac:dyDescent="0.3">
      <c r="B194" s="322" t="s">
        <v>116</v>
      </c>
      <c r="C194" s="345">
        <f>SUM(C184:C193)</f>
        <v>0</v>
      </c>
      <c r="D194" s="263"/>
      <c r="E194" s="264"/>
      <c r="F194" s="264"/>
      <c r="G194" s="264"/>
      <c r="H194" s="264"/>
      <c r="I194" s="4"/>
      <c r="J194" s="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</row>
    <row r="195" spans="2:21" ht="14.4" x14ac:dyDescent="0.3">
      <c r="B195" s="260"/>
      <c r="C195" s="261"/>
      <c r="D195" s="263"/>
      <c r="E195" s="264"/>
      <c r="F195" s="264"/>
      <c r="G195" s="264"/>
      <c r="H195" s="264"/>
      <c r="I195" s="4"/>
      <c r="J195" s="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</row>
    <row r="196" spans="2:21" ht="14.4" x14ac:dyDescent="0.3">
      <c r="B196" s="260" t="s">
        <v>499</v>
      </c>
      <c r="C196" s="261"/>
      <c r="D196" s="263"/>
      <c r="E196" s="264"/>
      <c r="F196" s="264"/>
      <c r="G196" s="264"/>
      <c r="H196" s="264"/>
      <c r="I196" s="4"/>
      <c r="J196" s="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</row>
    <row r="197" spans="2:21" ht="14.4" x14ac:dyDescent="0.3">
      <c r="B197" s="320" t="s">
        <v>484</v>
      </c>
      <c r="C197" s="320" t="s">
        <v>508</v>
      </c>
      <c r="D197" s="263"/>
      <c r="E197" s="264"/>
      <c r="F197" s="264"/>
      <c r="G197" s="264"/>
      <c r="H197" s="264"/>
      <c r="I197" s="4"/>
      <c r="J197" s="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</row>
    <row r="198" spans="2:21" ht="14.4" x14ac:dyDescent="0.3">
      <c r="B198" s="321"/>
      <c r="C198" s="289"/>
      <c r="D198" s="263"/>
      <c r="E198" s="264"/>
      <c r="F198" s="264"/>
      <c r="G198" s="264"/>
      <c r="H198" s="264"/>
      <c r="I198" s="4"/>
      <c r="J198" s="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</row>
    <row r="199" spans="2:21" ht="14.4" x14ac:dyDescent="0.3">
      <c r="B199" s="321"/>
      <c r="C199" s="289"/>
      <c r="D199" s="263"/>
      <c r="E199" s="264"/>
      <c r="F199" s="264"/>
      <c r="G199" s="264"/>
      <c r="H199" s="264"/>
      <c r="I199" s="4"/>
      <c r="J199" s="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</row>
    <row r="200" spans="2:21" ht="14.4" x14ac:dyDescent="0.3">
      <c r="B200" s="321"/>
      <c r="C200" s="289"/>
      <c r="D200" s="263"/>
      <c r="E200" s="264"/>
      <c r="F200" s="264"/>
      <c r="G200" s="264"/>
      <c r="H200" s="264"/>
      <c r="I200" s="4"/>
      <c r="J200" s="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</row>
    <row r="201" spans="2:21" ht="14.4" x14ac:dyDescent="0.3">
      <c r="B201" s="321"/>
      <c r="C201" s="289"/>
      <c r="D201" s="263"/>
      <c r="E201" s="264"/>
      <c r="F201" s="264"/>
      <c r="G201" s="264"/>
      <c r="H201" s="264"/>
      <c r="I201" s="4"/>
      <c r="J201" s="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</row>
    <row r="202" spans="2:21" ht="14.4" x14ac:dyDescent="0.3">
      <c r="B202" s="321"/>
      <c r="C202" s="289"/>
      <c r="D202" s="263"/>
      <c r="E202" s="264"/>
      <c r="F202" s="264"/>
      <c r="G202" s="264"/>
      <c r="H202" s="264"/>
      <c r="I202" s="4"/>
      <c r="J202" s="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</row>
    <row r="203" spans="2:21" ht="14.4" x14ac:dyDescent="0.3">
      <c r="B203" s="321"/>
      <c r="C203" s="289"/>
      <c r="D203" s="263"/>
      <c r="E203" s="264"/>
      <c r="F203" s="264"/>
      <c r="G203" s="264"/>
      <c r="H203" s="264"/>
      <c r="I203" s="4"/>
      <c r="J203" s="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</row>
    <row r="204" spans="2:21" ht="14.4" x14ac:dyDescent="0.3">
      <c r="B204" s="321"/>
      <c r="C204" s="289"/>
      <c r="D204" s="263"/>
      <c r="E204" s="264"/>
      <c r="F204" s="264"/>
      <c r="G204" s="264"/>
      <c r="H204" s="264"/>
      <c r="I204" s="4"/>
      <c r="J204" s="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</row>
    <row r="205" spans="2:21" ht="14.4" x14ac:dyDescent="0.3">
      <c r="B205" s="321"/>
      <c r="C205" s="289"/>
      <c r="D205" s="263"/>
      <c r="E205" s="264"/>
      <c r="F205" s="264"/>
      <c r="G205" s="264"/>
      <c r="H205" s="264"/>
      <c r="I205" s="4"/>
      <c r="J205" s="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</row>
    <row r="206" spans="2:21" ht="14.4" x14ac:dyDescent="0.3">
      <c r="B206" s="321"/>
      <c r="C206" s="289"/>
      <c r="D206" s="263"/>
      <c r="E206" s="264"/>
      <c r="F206" s="264"/>
      <c r="G206" s="264"/>
      <c r="H206" s="264"/>
      <c r="I206" s="4"/>
      <c r="J206" s="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</row>
    <row r="207" spans="2:21" ht="14.4" x14ac:dyDescent="0.3">
      <c r="B207" s="321"/>
      <c r="C207" s="289"/>
      <c r="D207" s="263"/>
      <c r="E207" s="264"/>
      <c r="F207" s="264"/>
      <c r="G207" s="264"/>
      <c r="H207" s="264"/>
      <c r="I207" s="4"/>
      <c r="J207" s="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</row>
    <row r="208" spans="2:21" ht="14.4" x14ac:dyDescent="0.3">
      <c r="B208" s="322" t="s">
        <v>116</v>
      </c>
      <c r="C208" s="345">
        <f>SUM(C198:C207)</f>
        <v>0</v>
      </c>
      <c r="D208" s="263"/>
      <c r="E208" s="264"/>
      <c r="F208" s="264"/>
      <c r="G208" s="264"/>
      <c r="H208" s="264"/>
      <c r="I208" s="4"/>
      <c r="J208" s="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</row>
    <row r="209" spans="2:21" ht="14.4" x14ac:dyDescent="0.3">
      <c r="B209" s="323"/>
      <c r="C209" s="261"/>
      <c r="D209" s="263"/>
      <c r="E209" s="264"/>
      <c r="F209" s="264"/>
      <c r="G209" s="264"/>
      <c r="H209" s="264"/>
      <c r="I209" s="4"/>
      <c r="J209" s="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</row>
    <row r="210" spans="2:21" ht="14.4" x14ac:dyDescent="0.3">
      <c r="B210" s="260" t="s">
        <v>500</v>
      </c>
      <c r="C210" s="261"/>
      <c r="D210" s="263"/>
      <c r="E210" s="264"/>
      <c r="F210" s="264"/>
      <c r="G210" s="264"/>
      <c r="H210" s="264"/>
      <c r="I210" s="4"/>
      <c r="J210" s="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</row>
    <row r="211" spans="2:21" ht="14.4" x14ac:dyDescent="0.3">
      <c r="B211" s="320" t="s">
        <v>484</v>
      </c>
      <c r="C211" s="320" t="s">
        <v>508</v>
      </c>
      <c r="D211" s="263"/>
      <c r="E211" s="264"/>
      <c r="F211" s="264"/>
      <c r="G211" s="264"/>
      <c r="H211" s="264"/>
      <c r="I211" s="4"/>
      <c r="J211" s="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</row>
    <row r="212" spans="2:21" ht="14.4" x14ac:dyDescent="0.3">
      <c r="B212" s="321"/>
      <c r="C212" s="289"/>
      <c r="D212" s="263"/>
      <c r="E212" s="264"/>
      <c r="F212" s="265"/>
      <c r="G212" s="265"/>
      <c r="H212" s="265"/>
      <c r="I212" s="4"/>
      <c r="J212" s="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</row>
    <row r="213" spans="2:21" ht="14.4" x14ac:dyDescent="0.3">
      <c r="B213" s="321"/>
      <c r="C213" s="289"/>
      <c r="D213" s="34"/>
      <c r="E213" s="56"/>
      <c r="F213" s="57"/>
      <c r="G213" s="57"/>
      <c r="H213" s="57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</row>
    <row r="214" spans="2:21" ht="14.4" x14ac:dyDescent="0.3">
      <c r="B214" s="321"/>
      <c r="C214" s="289"/>
      <c r="D214" s="34"/>
      <c r="E214" s="56"/>
      <c r="F214" s="57"/>
      <c r="G214" s="57"/>
      <c r="H214" s="57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</row>
    <row r="215" spans="2:21" ht="14.4" x14ac:dyDescent="0.3">
      <c r="B215" s="321"/>
      <c r="C215" s="289"/>
      <c r="D215" s="34"/>
      <c r="E215" s="56"/>
      <c r="F215" s="57"/>
      <c r="G215" s="57"/>
      <c r="H215" s="57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</row>
    <row r="216" spans="2:21" ht="14.4" x14ac:dyDescent="0.3">
      <c r="B216" s="321"/>
      <c r="C216" s="289"/>
      <c r="D216" s="34"/>
      <c r="E216" s="56"/>
      <c r="F216" s="57"/>
      <c r="G216" s="57"/>
      <c r="H216" s="57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</row>
    <row r="217" spans="2:21" ht="14.4" x14ac:dyDescent="0.3">
      <c r="B217" s="321"/>
      <c r="C217" s="289"/>
      <c r="D217" s="34"/>
      <c r="E217" s="56"/>
      <c r="F217" s="57"/>
      <c r="G217" s="57"/>
      <c r="H217" s="57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</row>
    <row r="218" spans="2:21" ht="14.4" x14ac:dyDescent="0.3">
      <c r="B218" s="321"/>
      <c r="C218" s="289"/>
      <c r="D218" s="34"/>
      <c r="E218" s="56"/>
      <c r="F218" s="57"/>
      <c r="G218" s="57"/>
      <c r="H218" s="57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</row>
    <row r="219" spans="2:21" ht="14.4" x14ac:dyDescent="0.3">
      <c r="B219" s="321"/>
      <c r="C219" s="289"/>
      <c r="D219" s="34"/>
      <c r="E219" s="56"/>
      <c r="F219" s="57"/>
      <c r="G219" s="57"/>
      <c r="H219" s="57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</row>
    <row r="220" spans="2:21" ht="14.4" x14ac:dyDescent="0.3">
      <c r="B220" s="321"/>
      <c r="C220" s="289"/>
      <c r="D220" s="34"/>
      <c r="E220" s="56"/>
      <c r="F220" s="57"/>
      <c r="G220" s="57"/>
      <c r="H220" s="57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</row>
    <row r="221" spans="2:21" ht="14.4" x14ac:dyDescent="0.3">
      <c r="B221" s="321"/>
      <c r="C221" s="289"/>
      <c r="D221" s="34"/>
      <c r="E221" s="56"/>
      <c r="F221" s="57"/>
      <c r="G221" s="57"/>
      <c r="H221" s="57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</row>
    <row r="222" spans="2:21" ht="14.4" x14ac:dyDescent="0.3">
      <c r="B222" s="322" t="s">
        <v>116</v>
      </c>
      <c r="C222" s="345">
        <f>SUM(C212:C221)</f>
        <v>0</v>
      </c>
      <c r="D222" s="34"/>
      <c r="E222" s="56"/>
      <c r="F222" s="57"/>
      <c r="G222" s="57"/>
      <c r="H222" s="57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</row>
    <row r="223" spans="2:21" ht="14.4" x14ac:dyDescent="0.3">
      <c r="B223" s="34"/>
      <c r="C223" s="34"/>
      <c r="D223" s="34"/>
      <c r="E223" s="56"/>
      <c r="F223" s="57"/>
      <c r="G223" s="57"/>
      <c r="H223" s="57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</row>
    <row r="224" spans="2:21" ht="14.4" x14ac:dyDescent="0.3">
      <c r="B224" s="260" t="s">
        <v>501</v>
      </c>
      <c r="C224" s="261"/>
      <c r="D224" s="34"/>
      <c r="E224" s="56"/>
      <c r="F224" s="57"/>
      <c r="G224" s="57"/>
      <c r="H224" s="57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</row>
    <row r="225" spans="2:21" ht="14.4" x14ac:dyDescent="0.3">
      <c r="B225" s="320" t="s">
        <v>484</v>
      </c>
      <c r="C225" s="320" t="s">
        <v>508</v>
      </c>
      <c r="D225" s="34"/>
      <c r="E225" s="56"/>
      <c r="F225" s="57"/>
      <c r="G225" s="57"/>
      <c r="H225" s="57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</row>
    <row r="226" spans="2:21" ht="14.4" x14ac:dyDescent="0.3">
      <c r="B226" s="321"/>
      <c r="C226" s="289"/>
      <c r="D226" s="34"/>
      <c r="E226" s="56"/>
      <c r="F226" s="57"/>
      <c r="G226" s="57"/>
      <c r="H226" s="57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</row>
    <row r="227" spans="2:21" ht="14.4" x14ac:dyDescent="0.3">
      <c r="B227" s="321"/>
      <c r="C227" s="289"/>
      <c r="D227" s="34"/>
      <c r="E227" s="56"/>
      <c r="F227" s="57"/>
      <c r="G227" s="57"/>
      <c r="H227" s="57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</row>
    <row r="228" spans="2:21" ht="14.4" x14ac:dyDescent="0.3">
      <c r="B228" s="321"/>
      <c r="C228" s="289"/>
      <c r="D228" s="34"/>
      <c r="E228" s="56"/>
      <c r="F228" s="57"/>
      <c r="G228" s="57"/>
      <c r="H228" s="57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</row>
    <row r="229" spans="2:21" ht="14.4" x14ac:dyDescent="0.3">
      <c r="B229" s="321"/>
      <c r="C229" s="289"/>
      <c r="D229" s="34"/>
      <c r="E229" s="56"/>
      <c r="F229" s="57"/>
      <c r="G229" s="57"/>
      <c r="H229" s="57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</row>
    <row r="230" spans="2:21" ht="14.4" x14ac:dyDescent="0.3">
      <c r="B230" s="321"/>
      <c r="C230" s="289"/>
      <c r="D230" s="34"/>
      <c r="E230" s="56"/>
      <c r="F230" s="57"/>
      <c r="G230" s="57"/>
      <c r="H230" s="57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</row>
    <row r="231" spans="2:21" ht="14.4" x14ac:dyDescent="0.3">
      <c r="B231" s="321"/>
      <c r="C231" s="289"/>
      <c r="D231" s="34"/>
      <c r="E231" s="56"/>
      <c r="F231" s="57"/>
      <c r="G231" s="57"/>
      <c r="H231" s="57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</row>
    <row r="232" spans="2:21" ht="14.4" x14ac:dyDescent="0.3">
      <c r="B232" s="321"/>
      <c r="C232" s="289"/>
      <c r="D232" s="34"/>
      <c r="E232" s="56"/>
      <c r="F232" s="57"/>
      <c r="G232" s="57"/>
      <c r="H232" s="57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</row>
    <row r="233" spans="2:21" ht="14.4" x14ac:dyDescent="0.3">
      <c r="B233" s="321"/>
      <c r="C233" s="289"/>
      <c r="D233" s="34"/>
      <c r="E233" s="56"/>
      <c r="F233" s="57"/>
      <c r="G233" s="57"/>
      <c r="H233" s="57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</row>
    <row r="234" spans="2:21" ht="14.4" x14ac:dyDescent="0.3">
      <c r="B234" s="321"/>
      <c r="C234" s="289"/>
      <c r="D234" s="34"/>
      <c r="E234" s="56"/>
      <c r="F234" s="57"/>
      <c r="G234" s="57"/>
      <c r="H234" s="57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</row>
    <row r="235" spans="2:21" ht="14.4" x14ac:dyDescent="0.3">
      <c r="B235" s="321"/>
      <c r="C235" s="289"/>
      <c r="D235" s="34"/>
      <c r="E235" s="56"/>
      <c r="F235" s="57"/>
      <c r="G235" s="57"/>
      <c r="H235" s="57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</row>
    <row r="236" spans="2:21" ht="14.4" x14ac:dyDescent="0.3">
      <c r="B236" s="322" t="s">
        <v>116</v>
      </c>
      <c r="C236" s="352">
        <f>SUM(C226:C235)</f>
        <v>0</v>
      </c>
      <c r="D236" s="34"/>
      <c r="E236" s="56"/>
      <c r="F236" s="57"/>
      <c r="G236" s="57"/>
      <c r="H236" s="57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</row>
    <row r="237" spans="2:21" ht="14.4" x14ac:dyDescent="0.3">
      <c r="B237" s="34"/>
      <c r="C237" s="34"/>
      <c r="D237" s="34"/>
      <c r="E237" s="56"/>
      <c r="F237" s="57"/>
      <c r="G237" s="57"/>
      <c r="H237" s="57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</row>
    <row r="238" spans="2:21" ht="14.4" x14ac:dyDescent="0.3">
      <c r="B238" s="34"/>
      <c r="C238" s="34"/>
      <c r="D238" s="34"/>
      <c r="E238" s="56"/>
      <c r="F238" s="57"/>
      <c r="G238" s="57"/>
      <c r="H238" s="57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</row>
    <row r="239" spans="2:21" ht="14.4" x14ac:dyDescent="0.3">
      <c r="B239" s="34"/>
      <c r="C239" s="34"/>
      <c r="D239" s="34"/>
      <c r="E239" s="56"/>
      <c r="F239" s="57"/>
      <c r="G239" s="57"/>
      <c r="H239" s="57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</row>
    <row r="240" spans="2:21" ht="14.4" x14ac:dyDescent="0.3">
      <c r="B240" s="34"/>
      <c r="C240" s="34"/>
      <c r="D240" s="34"/>
      <c r="E240" s="56"/>
      <c r="F240" s="57"/>
      <c r="G240" s="57"/>
      <c r="H240" s="57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</row>
    <row r="241" spans="2:21" ht="14.4" x14ac:dyDescent="0.3">
      <c r="B241" s="34"/>
      <c r="C241" s="34"/>
      <c r="D241" s="34"/>
      <c r="E241" s="56"/>
      <c r="F241" s="57"/>
      <c r="G241" s="57"/>
      <c r="H241" s="57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</row>
    <row r="242" spans="2:21" ht="14.4" x14ac:dyDescent="0.3">
      <c r="B242" s="34"/>
      <c r="C242" s="34"/>
      <c r="D242" s="34"/>
      <c r="E242" s="56"/>
      <c r="F242" s="57"/>
      <c r="G242" s="57"/>
      <c r="H242" s="57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</row>
    <row r="243" spans="2:21" ht="14.4" x14ac:dyDescent="0.3">
      <c r="B243" s="34"/>
      <c r="C243" s="34"/>
      <c r="D243" s="34"/>
      <c r="E243" s="56"/>
      <c r="F243" s="57"/>
      <c r="G243" s="57"/>
      <c r="H243" s="57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</row>
    <row r="244" spans="2:21" ht="14.4" x14ac:dyDescent="0.3">
      <c r="B244" s="34"/>
      <c r="C244" s="34"/>
      <c r="D244" s="34"/>
      <c r="E244" s="56"/>
      <c r="F244" s="57"/>
      <c r="G244" s="57"/>
      <c r="H244" s="57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</row>
    <row r="245" spans="2:21" ht="14.4" x14ac:dyDescent="0.3">
      <c r="B245" s="34"/>
      <c r="C245" s="34"/>
      <c r="D245" s="34"/>
      <c r="E245" s="56"/>
      <c r="F245" s="57"/>
      <c r="G245" s="57"/>
      <c r="H245" s="57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</row>
    <row r="246" spans="2:21" ht="14.4" x14ac:dyDescent="0.3">
      <c r="B246" s="34"/>
      <c r="C246" s="34"/>
      <c r="D246" s="34"/>
      <c r="E246" s="56"/>
      <c r="F246" s="57"/>
      <c r="G246" s="57"/>
      <c r="H246" s="57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</row>
    <row r="247" spans="2:21" ht="14.4" x14ac:dyDescent="0.3">
      <c r="B247" s="34"/>
      <c r="C247" s="34"/>
      <c r="D247" s="34"/>
      <c r="E247" s="56"/>
      <c r="F247" s="57"/>
      <c r="G247" s="57"/>
      <c r="H247" s="57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</row>
    <row r="248" spans="2:21" ht="14.4" x14ac:dyDescent="0.3">
      <c r="B248" s="34"/>
      <c r="C248" s="34"/>
      <c r="D248" s="34"/>
      <c r="E248" s="56"/>
      <c r="F248" s="57"/>
      <c r="G248" s="57"/>
      <c r="H248" s="57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</row>
    <row r="249" spans="2:21" ht="14.4" x14ac:dyDescent="0.3">
      <c r="B249" s="34"/>
      <c r="C249" s="34"/>
      <c r="D249" s="34"/>
      <c r="E249" s="56"/>
      <c r="F249" s="57"/>
      <c r="G249" s="57"/>
      <c r="H249" s="57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</row>
    <row r="250" spans="2:21" ht="14.4" x14ac:dyDescent="0.3">
      <c r="B250" s="34"/>
      <c r="C250" s="34"/>
      <c r="D250" s="34"/>
      <c r="E250" s="56"/>
      <c r="F250" s="57"/>
      <c r="G250" s="57"/>
      <c r="H250" s="57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</row>
    <row r="251" spans="2:21" ht="14.4" x14ac:dyDescent="0.3">
      <c r="B251" s="34"/>
      <c r="C251" s="34"/>
      <c r="D251" s="34"/>
      <c r="E251" s="56"/>
      <c r="F251" s="57"/>
      <c r="G251" s="57"/>
      <c r="H251" s="57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</row>
    <row r="252" spans="2:21" ht="14.4" x14ac:dyDescent="0.3">
      <c r="B252" s="34"/>
      <c r="C252" s="34"/>
      <c r="D252" s="34"/>
      <c r="E252" s="56"/>
      <c r="F252" s="57"/>
      <c r="G252" s="57"/>
      <c r="H252" s="57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</row>
    <row r="253" spans="2:21" ht="14.4" x14ac:dyDescent="0.3">
      <c r="B253" s="34"/>
      <c r="C253" s="34"/>
      <c r="D253" s="34"/>
      <c r="E253" s="56"/>
      <c r="F253" s="57"/>
      <c r="G253" s="57"/>
      <c r="H253" s="57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</row>
    <row r="254" spans="2:21" ht="14.4" x14ac:dyDescent="0.3">
      <c r="B254" s="34"/>
      <c r="C254" s="34"/>
      <c r="D254" s="34"/>
      <c r="E254" s="58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</row>
    <row r="255" spans="2:21" ht="14.4" x14ac:dyDescent="0.3">
      <c r="B255" s="34"/>
      <c r="C255" s="34"/>
      <c r="D255" s="34"/>
      <c r="E255" s="58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</row>
    <row r="256" spans="2:21" ht="14.4" x14ac:dyDescent="0.3">
      <c r="B256" s="34"/>
      <c r="C256" s="34"/>
      <c r="D256" s="34"/>
      <c r="E256" s="58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</row>
    <row r="257" spans="2:21" ht="14.4" x14ac:dyDescent="0.3">
      <c r="B257" s="34"/>
      <c r="C257" s="34"/>
      <c r="D257" s="34"/>
      <c r="E257" s="58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</row>
    <row r="258" spans="2:21" ht="14.4" x14ac:dyDescent="0.3">
      <c r="B258" s="34"/>
      <c r="C258" s="34"/>
      <c r="D258" s="34"/>
      <c r="E258" s="58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</row>
    <row r="259" spans="2:21" ht="14.4" x14ac:dyDescent="0.3">
      <c r="B259" s="34"/>
      <c r="C259" s="34"/>
      <c r="D259" s="34"/>
      <c r="E259" s="58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</row>
    <row r="260" spans="2:21" ht="14.4" x14ac:dyDescent="0.3">
      <c r="B260" s="34"/>
      <c r="C260" s="34"/>
      <c r="D260" s="34"/>
      <c r="E260" s="58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</row>
    <row r="261" spans="2:21" ht="14.4" x14ac:dyDescent="0.3">
      <c r="B261" s="34"/>
      <c r="C261" s="34"/>
      <c r="D261" s="34"/>
      <c r="E261" s="58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</row>
    <row r="262" spans="2:21" ht="14.4" x14ac:dyDescent="0.3">
      <c r="B262" s="34"/>
      <c r="C262" s="34"/>
      <c r="D262" s="34"/>
      <c r="E262" s="58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</row>
    <row r="263" spans="2:21" ht="14.4" x14ac:dyDescent="0.3">
      <c r="B263" s="34"/>
      <c r="C263" s="34"/>
      <c r="D263" s="34"/>
      <c r="E263" s="58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</row>
    <row r="264" spans="2:21" ht="14.4" x14ac:dyDescent="0.3">
      <c r="B264" s="34"/>
      <c r="C264" s="34"/>
      <c r="D264" s="34"/>
      <c r="E264" s="58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</row>
    <row r="265" spans="2:21" ht="14.4" x14ac:dyDescent="0.3">
      <c r="B265" s="34"/>
      <c r="C265" s="34"/>
      <c r="D265" s="34"/>
      <c r="E265" s="58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</row>
    <row r="266" spans="2:21" ht="14.4" x14ac:dyDescent="0.3">
      <c r="B266" s="34"/>
      <c r="C266" s="34"/>
      <c r="D266" s="34"/>
      <c r="E266" s="58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</row>
    <row r="267" spans="2:21" ht="14.4" x14ac:dyDescent="0.3">
      <c r="B267" s="34"/>
      <c r="C267" s="34"/>
      <c r="D267" s="34"/>
      <c r="E267" s="58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</row>
    <row r="268" spans="2:21" ht="14.4" x14ac:dyDescent="0.3">
      <c r="B268" s="34"/>
      <c r="C268" s="34"/>
      <c r="D268" s="34"/>
      <c r="E268" s="58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</row>
    <row r="269" spans="2:21" ht="14.4" x14ac:dyDescent="0.3">
      <c r="B269" s="34"/>
      <c r="C269" s="34"/>
      <c r="D269" s="34"/>
      <c r="E269" s="58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</row>
    <row r="270" spans="2:21" ht="14.4" x14ac:dyDescent="0.3">
      <c r="B270" s="34"/>
      <c r="C270" s="34"/>
      <c r="D270" s="34"/>
      <c r="E270" s="58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</row>
    <row r="271" spans="2:21" ht="14.4" x14ac:dyDescent="0.3">
      <c r="B271" s="34"/>
      <c r="C271" s="34"/>
      <c r="D271" s="34"/>
      <c r="E271" s="58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</row>
    <row r="272" spans="2:21" ht="14.4" x14ac:dyDescent="0.3">
      <c r="B272" s="34"/>
      <c r="C272" s="34"/>
      <c r="D272" s="34"/>
      <c r="E272" s="58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</row>
    <row r="273" spans="2:21" ht="14.4" x14ac:dyDescent="0.3">
      <c r="B273" s="34"/>
      <c r="C273" s="34"/>
      <c r="D273" s="34"/>
      <c r="E273" s="58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</row>
    <row r="274" spans="2:21" ht="14.4" x14ac:dyDescent="0.3">
      <c r="B274" s="34"/>
      <c r="C274" s="34"/>
      <c r="D274" s="34"/>
      <c r="E274" s="58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</row>
    <row r="275" spans="2:21" ht="14.4" x14ac:dyDescent="0.3">
      <c r="B275" s="34"/>
      <c r="C275" s="34"/>
      <c r="D275" s="34"/>
      <c r="E275" s="58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</row>
    <row r="276" spans="2:21" ht="14.4" x14ac:dyDescent="0.3">
      <c r="B276" s="34"/>
      <c r="C276" s="34"/>
      <c r="D276" s="34"/>
      <c r="E276" s="58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</row>
    <row r="277" spans="2:21" ht="14.4" x14ac:dyDescent="0.3">
      <c r="B277" s="34"/>
      <c r="C277" s="34"/>
      <c r="D277" s="34"/>
      <c r="E277" s="58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</row>
    <row r="278" spans="2:21" ht="14.4" x14ac:dyDescent="0.3">
      <c r="B278" s="34"/>
      <c r="C278" s="34"/>
      <c r="D278" s="34"/>
      <c r="E278" s="58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</row>
    <row r="279" spans="2:21" ht="14.4" x14ac:dyDescent="0.3">
      <c r="B279" s="34"/>
      <c r="C279" s="34"/>
      <c r="D279" s="34"/>
      <c r="E279" s="58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</row>
    <row r="280" spans="2:21" ht="14.4" x14ac:dyDescent="0.3">
      <c r="B280" s="34"/>
      <c r="C280" s="34"/>
      <c r="D280" s="34"/>
      <c r="E280" s="58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</row>
    <row r="281" spans="2:21" ht="14.4" x14ac:dyDescent="0.3">
      <c r="B281" s="34"/>
      <c r="C281" s="34"/>
      <c r="D281" s="34"/>
      <c r="E281" s="58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</row>
    <row r="282" spans="2:21" ht="14.4" x14ac:dyDescent="0.3">
      <c r="B282" s="34"/>
      <c r="C282" s="34"/>
      <c r="D282" s="34"/>
      <c r="E282" s="58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</row>
    <row r="283" spans="2:21" ht="14.4" x14ac:dyDescent="0.3">
      <c r="B283" s="34"/>
      <c r="C283" s="34"/>
      <c r="D283" s="34"/>
      <c r="E283" s="58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</row>
    <row r="284" spans="2:21" ht="14.4" x14ac:dyDescent="0.3">
      <c r="B284" s="34"/>
      <c r="C284" s="34"/>
      <c r="D284" s="34"/>
      <c r="E284" s="58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</row>
    <row r="285" spans="2:21" ht="14.4" x14ac:dyDescent="0.3">
      <c r="B285" s="34"/>
      <c r="C285" s="34"/>
      <c r="D285" s="34"/>
      <c r="E285" s="58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</row>
    <row r="286" spans="2:21" ht="14.4" x14ac:dyDescent="0.3">
      <c r="B286" s="34"/>
      <c r="C286" s="34"/>
      <c r="D286" s="34"/>
      <c r="E286" s="58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</row>
    <row r="287" spans="2:21" ht="14.4" x14ac:dyDescent="0.3">
      <c r="B287" s="34"/>
      <c r="C287" s="34"/>
      <c r="D287" s="34"/>
      <c r="E287" s="58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</row>
    <row r="288" spans="2:21" ht="14.4" x14ac:dyDescent="0.3">
      <c r="B288" s="34"/>
      <c r="C288" s="34"/>
      <c r="D288" s="34"/>
      <c r="E288" s="58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</row>
    <row r="289" spans="2:21" ht="14.4" x14ac:dyDescent="0.3">
      <c r="B289" s="34"/>
      <c r="C289" s="34"/>
      <c r="D289" s="34"/>
      <c r="E289" s="58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</row>
    <row r="290" spans="2:21" ht="14.4" x14ac:dyDescent="0.3">
      <c r="B290" s="34"/>
      <c r="C290" s="34"/>
      <c r="D290" s="34"/>
      <c r="E290" s="58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</row>
    <row r="291" spans="2:21" ht="14.4" x14ac:dyDescent="0.3">
      <c r="B291" s="34"/>
      <c r="C291" s="34"/>
      <c r="D291" s="34"/>
      <c r="E291" s="58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</row>
    <row r="292" spans="2:21" ht="14.4" x14ac:dyDescent="0.3">
      <c r="B292" s="34"/>
      <c r="C292" s="34"/>
      <c r="D292" s="34"/>
      <c r="E292" s="58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</row>
    <row r="293" spans="2:21" ht="14.4" x14ac:dyDescent="0.3">
      <c r="B293" s="34"/>
      <c r="C293" s="34"/>
      <c r="D293" s="34"/>
      <c r="E293" s="58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</row>
    <row r="294" spans="2:21" ht="14.4" x14ac:dyDescent="0.3">
      <c r="B294" s="34"/>
      <c r="C294" s="34"/>
      <c r="D294" s="34"/>
      <c r="E294" s="58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</row>
    <row r="295" spans="2:21" ht="14.4" x14ac:dyDescent="0.3">
      <c r="B295" s="34"/>
      <c r="C295" s="34"/>
      <c r="D295" s="34"/>
      <c r="E295" s="58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</row>
    <row r="296" spans="2:21" ht="14.4" x14ac:dyDescent="0.3">
      <c r="B296" s="34"/>
      <c r="C296" s="34"/>
      <c r="D296" s="34"/>
      <c r="E296" s="58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</row>
    <row r="297" spans="2:21" ht="14.4" x14ac:dyDescent="0.3">
      <c r="B297" s="34"/>
      <c r="C297" s="34"/>
      <c r="D297" s="34"/>
      <c r="E297" s="58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</row>
    <row r="298" spans="2:21" ht="14.4" x14ac:dyDescent="0.3">
      <c r="B298" s="34"/>
      <c r="C298" s="34"/>
      <c r="D298" s="34"/>
      <c r="E298" s="58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</row>
    <row r="299" spans="2:21" ht="14.4" x14ac:dyDescent="0.3">
      <c r="B299" s="34"/>
      <c r="C299" s="34"/>
      <c r="D299" s="34"/>
      <c r="E299" s="58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</row>
    <row r="300" spans="2:21" ht="14.4" x14ac:dyDescent="0.3">
      <c r="B300" s="34"/>
      <c r="C300" s="34"/>
      <c r="D300" s="34"/>
      <c r="E300" s="58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</row>
    <row r="301" spans="2:21" ht="14.4" x14ac:dyDescent="0.3">
      <c r="B301" s="34"/>
      <c r="C301" s="34"/>
      <c r="D301" s="34"/>
      <c r="E301" s="58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</row>
    <row r="302" spans="2:21" ht="14.4" x14ac:dyDescent="0.3">
      <c r="B302" s="34"/>
      <c r="C302" s="34"/>
      <c r="D302" s="34"/>
      <c r="E302" s="58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</row>
    <row r="303" spans="2:21" ht="14.4" x14ac:dyDescent="0.3">
      <c r="B303" s="34"/>
      <c r="C303" s="34"/>
      <c r="D303" s="34"/>
      <c r="E303" s="58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</row>
    <row r="304" spans="2:21" ht="14.4" x14ac:dyDescent="0.3">
      <c r="B304" s="34"/>
      <c r="C304" s="34"/>
      <c r="D304" s="34"/>
      <c r="E304" s="58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</row>
    <row r="305" spans="2:21" ht="14.4" x14ac:dyDescent="0.3">
      <c r="B305" s="34"/>
      <c r="C305" s="34"/>
      <c r="D305" s="34"/>
      <c r="E305" s="58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</row>
    <row r="306" spans="2:21" ht="14.4" x14ac:dyDescent="0.3">
      <c r="B306" s="34"/>
      <c r="C306" s="34"/>
      <c r="D306" s="34"/>
      <c r="E306" s="58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</row>
    <row r="307" spans="2:21" ht="14.4" x14ac:dyDescent="0.3">
      <c r="B307" s="34"/>
      <c r="C307" s="34"/>
      <c r="D307" s="34"/>
      <c r="E307" s="58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</row>
    <row r="308" spans="2:21" ht="14.4" x14ac:dyDescent="0.3">
      <c r="B308" s="34"/>
      <c r="C308" s="34"/>
      <c r="D308" s="34"/>
      <c r="E308" s="58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</row>
    <row r="309" spans="2:21" ht="14.4" x14ac:dyDescent="0.3">
      <c r="B309" s="34"/>
      <c r="C309" s="34"/>
      <c r="D309" s="34"/>
      <c r="E309" s="58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</row>
    <row r="310" spans="2:21" ht="14.4" x14ac:dyDescent="0.3">
      <c r="B310" s="34"/>
      <c r="C310" s="34"/>
      <c r="D310" s="34"/>
      <c r="E310" s="58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</row>
    <row r="311" spans="2:21" ht="14.4" x14ac:dyDescent="0.3">
      <c r="B311" s="34"/>
      <c r="C311" s="34"/>
      <c r="D311" s="34"/>
      <c r="E311" s="58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</row>
    <row r="312" spans="2:21" ht="14.4" x14ac:dyDescent="0.3">
      <c r="B312" s="34"/>
      <c r="C312" s="34"/>
      <c r="D312" s="34"/>
      <c r="E312" s="58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</row>
    <row r="313" spans="2:21" ht="14.4" x14ac:dyDescent="0.3">
      <c r="B313" s="34"/>
      <c r="C313" s="34"/>
      <c r="D313" s="34"/>
      <c r="E313" s="58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</row>
    <row r="314" spans="2:21" ht="14.4" x14ac:dyDescent="0.3">
      <c r="B314" s="34"/>
      <c r="C314" s="34"/>
      <c r="D314" s="34"/>
      <c r="E314" s="58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</row>
    <row r="315" spans="2:21" ht="14.4" x14ac:dyDescent="0.3">
      <c r="B315" s="34"/>
      <c r="C315" s="34"/>
      <c r="D315" s="34"/>
      <c r="E315" s="58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</row>
    <row r="316" spans="2:21" ht="14.4" x14ac:dyDescent="0.3">
      <c r="B316" s="34"/>
      <c r="C316" s="34"/>
      <c r="D316" s="34"/>
      <c r="E316" s="58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</row>
    <row r="317" spans="2:21" ht="14.4" x14ac:dyDescent="0.3">
      <c r="B317" s="34"/>
      <c r="C317" s="34"/>
      <c r="D317" s="34"/>
      <c r="E317" s="58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</row>
    <row r="318" spans="2:21" ht="14.4" x14ac:dyDescent="0.3">
      <c r="B318" s="34"/>
      <c r="C318" s="34"/>
      <c r="D318" s="34"/>
      <c r="E318" s="58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</row>
    <row r="319" spans="2:21" ht="14.4" x14ac:dyDescent="0.3">
      <c r="B319" s="34"/>
      <c r="C319" s="34"/>
      <c r="D319" s="34"/>
      <c r="E319" s="58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</row>
    <row r="320" spans="2:21" ht="14.4" x14ac:dyDescent="0.3">
      <c r="B320" s="34"/>
      <c r="C320" s="34"/>
      <c r="D320" s="34"/>
      <c r="E320" s="58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</row>
    <row r="321" spans="2:21" ht="14.4" x14ac:dyDescent="0.3">
      <c r="B321" s="34"/>
      <c r="C321" s="34"/>
      <c r="D321" s="34"/>
      <c r="E321" s="58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</row>
    <row r="322" spans="2:21" ht="14.4" x14ac:dyDescent="0.3">
      <c r="B322" s="34"/>
      <c r="C322" s="34"/>
      <c r="D322" s="34"/>
      <c r="E322" s="58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</row>
    <row r="323" spans="2:21" ht="14.4" x14ac:dyDescent="0.3">
      <c r="B323" s="34"/>
      <c r="C323" s="34"/>
      <c r="D323" s="34"/>
      <c r="E323" s="58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</row>
    <row r="324" spans="2:21" ht="14.4" x14ac:dyDescent="0.3">
      <c r="B324" s="34"/>
      <c r="C324" s="34"/>
      <c r="D324" s="34"/>
      <c r="E324" s="58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</row>
    <row r="325" spans="2:21" ht="14.4" x14ac:dyDescent="0.3">
      <c r="B325" s="34"/>
      <c r="C325" s="34"/>
      <c r="D325" s="34"/>
      <c r="E325" s="58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</row>
    <row r="326" spans="2:21" ht="14.4" x14ac:dyDescent="0.3">
      <c r="B326" s="34"/>
      <c r="C326" s="34"/>
      <c r="D326" s="34"/>
      <c r="E326" s="58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</row>
    <row r="327" spans="2:21" ht="14.4" x14ac:dyDescent="0.3">
      <c r="B327" s="34"/>
      <c r="C327" s="34"/>
      <c r="D327" s="34"/>
      <c r="E327" s="58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</row>
    <row r="328" spans="2:21" ht="14.4" x14ac:dyDescent="0.3">
      <c r="B328" s="34"/>
      <c r="C328" s="34"/>
      <c r="D328" s="34"/>
      <c r="E328" s="58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</row>
    <row r="329" spans="2:21" ht="14.4" x14ac:dyDescent="0.3">
      <c r="B329" s="34"/>
      <c r="C329" s="34"/>
      <c r="D329" s="34"/>
      <c r="E329" s="58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</row>
    <row r="330" spans="2:21" ht="14.4" x14ac:dyDescent="0.3">
      <c r="B330" s="34"/>
      <c r="C330" s="34"/>
      <c r="D330" s="34"/>
      <c r="E330" s="58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</row>
    <row r="331" spans="2:21" ht="14.4" x14ac:dyDescent="0.3">
      <c r="B331" s="34"/>
      <c r="C331" s="34"/>
      <c r="D331" s="34"/>
      <c r="E331" s="58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</row>
    <row r="332" spans="2:21" ht="14.4" x14ac:dyDescent="0.3">
      <c r="B332" s="34"/>
      <c r="C332" s="34"/>
      <c r="D332" s="34"/>
      <c r="E332" s="58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</row>
    <row r="333" spans="2:21" ht="14.4" x14ac:dyDescent="0.3">
      <c r="B333" s="34"/>
      <c r="C333" s="34"/>
      <c r="D333" s="34"/>
      <c r="E333" s="58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</row>
    <row r="334" spans="2:21" ht="14.4" x14ac:dyDescent="0.3">
      <c r="B334" s="34"/>
      <c r="C334" s="34"/>
      <c r="D334" s="34"/>
      <c r="E334" s="58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</row>
    <row r="335" spans="2:21" ht="14.4" x14ac:dyDescent="0.3">
      <c r="B335" s="34"/>
      <c r="C335" s="34"/>
      <c r="D335" s="34"/>
      <c r="E335" s="58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</row>
    <row r="336" spans="2:21" ht="14.4" x14ac:dyDescent="0.3">
      <c r="B336" s="34"/>
      <c r="C336" s="34"/>
      <c r="D336" s="34"/>
      <c r="E336" s="58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</row>
    <row r="337" spans="2:21" ht="14.4" x14ac:dyDescent="0.3">
      <c r="B337" s="34"/>
      <c r="C337" s="34"/>
      <c r="D337" s="34"/>
      <c r="E337" s="58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</row>
    <row r="338" spans="2:21" ht="14.4" x14ac:dyDescent="0.3">
      <c r="B338" s="34"/>
      <c r="C338" s="34"/>
      <c r="D338" s="34"/>
      <c r="E338" s="58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</row>
    <row r="339" spans="2:21" ht="14.4" x14ac:dyDescent="0.3">
      <c r="B339" s="34"/>
      <c r="C339" s="34"/>
      <c r="D339" s="34"/>
      <c r="E339" s="58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</row>
    <row r="340" spans="2:21" ht="14.4" x14ac:dyDescent="0.3">
      <c r="B340" s="34"/>
      <c r="C340" s="34"/>
      <c r="D340" s="34"/>
      <c r="E340" s="58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</row>
    <row r="341" spans="2:21" ht="14.4" x14ac:dyDescent="0.3">
      <c r="B341" s="34"/>
      <c r="C341" s="34"/>
      <c r="D341" s="34"/>
      <c r="E341" s="58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</row>
    <row r="342" spans="2:21" ht="14.4" x14ac:dyDescent="0.3">
      <c r="B342" s="34"/>
      <c r="C342" s="34"/>
      <c r="D342" s="34"/>
      <c r="E342" s="58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</row>
    <row r="343" spans="2:21" ht="14.4" x14ac:dyDescent="0.3">
      <c r="B343" s="34"/>
      <c r="C343" s="34"/>
      <c r="D343" s="34"/>
      <c r="E343" s="58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</row>
    <row r="344" spans="2:21" ht="14.4" x14ac:dyDescent="0.3">
      <c r="B344" s="34"/>
      <c r="C344" s="34"/>
      <c r="D344" s="34"/>
      <c r="E344" s="58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</row>
    <row r="345" spans="2:21" ht="14.4" x14ac:dyDescent="0.3">
      <c r="B345" s="34"/>
      <c r="C345" s="34"/>
      <c r="D345" s="34"/>
      <c r="E345" s="58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</row>
    <row r="346" spans="2:21" ht="14.4" x14ac:dyDescent="0.3">
      <c r="B346" s="34"/>
      <c r="C346" s="34"/>
      <c r="D346" s="34"/>
      <c r="E346" s="58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</row>
    <row r="347" spans="2:21" ht="14.4" x14ac:dyDescent="0.3">
      <c r="B347" s="34"/>
      <c r="C347" s="34"/>
      <c r="D347" s="34"/>
      <c r="E347" s="58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</row>
    <row r="348" spans="2:21" ht="14.4" x14ac:dyDescent="0.3">
      <c r="B348" s="34"/>
      <c r="C348" s="34"/>
      <c r="D348" s="34"/>
      <c r="E348" s="58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</row>
    <row r="349" spans="2:21" ht="14.4" x14ac:dyDescent="0.3">
      <c r="B349" s="34"/>
      <c r="C349" s="34"/>
      <c r="D349" s="34"/>
      <c r="E349" s="58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</row>
    <row r="350" spans="2:21" ht="14.4" x14ac:dyDescent="0.3">
      <c r="B350" s="34"/>
      <c r="C350" s="34"/>
      <c r="D350" s="34"/>
      <c r="E350" s="58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</row>
    <row r="351" spans="2:21" ht="14.4" x14ac:dyDescent="0.3">
      <c r="B351" s="34"/>
      <c r="C351" s="34"/>
      <c r="D351" s="34"/>
      <c r="E351" s="58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</row>
    <row r="352" spans="2:21" ht="14.4" x14ac:dyDescent="0.3">
      <c r="B352" s="34"/>
      <c r="C352" s="34"/>
      <c r="D352" s="34"/>
      <c r="E352" s="58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</row>
    <row r="353" spans="2:21" ht="14.4" x14ac:dyDescent="0.3">
      <c r="B353" s="34"/>
      <c r="C353" s="34"/>
      <c r="D353" s="34"/>
      <c r="E353" s="58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</row>
    <row r="354" spans="2:21" ht="14.4" x14ac:dyDescent="0.3">
      <c r="B354" s="34"/>
      <c r="C354" s="34"/>
      <c r="D354" s="34"/>
      <c r="E354" s="58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</row>
    <row r="355" spans="2:21" ht="14.4" x14ac:dyDescent="0.3">
      <c r="B355" s="34"/>
      <c r="C355" s="34"/>
      <c r="D355" s="34"/>
      <c r="E355" s="58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</row>
    <row r="356" spans="2:21" ht="14.4" x14ac:dyDescent="0.3">
      <c r="B356" s="34"/>
      <c r="C356" s="34"/>
      <c r="D356" s="34"/>
      <c r="E356" s="58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</row>
    <row r="357" spans="2:21" ht="14.4" x14ac:dyDescent="0.3">
      <c r="B357" s="34"/>
      <c r="C357" s="34"/>
      <c r="D357" s="34"/>
      <c r="E357" s="58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</row>
    <row r="358" spans="2:21" ht="14.4" x14ac:dyDescent="0.3">
      <c r="B358" s="34"/>
      <c r="C358" s="34"/>
      <c r="D358" s="34"/>
      <c r="E358" s="58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</row>
    <row r="359" spans="2:21" ht="14.4" x14ac:dyDescent="0.3">
      <c r="B359" s="34"/>
      <c r="C359" s="34"/>
      <c r="D359" s="34"/>
      <c r="E359" s="58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</row>
    <row r="360" spans="2:21" ht="14.4" x14ac:dyDescent="0.3">
      <c r="B360" s="34"/>
      <c r="C360" s="34"/>
      <c r="D360" s="34"/>
      <c r="E360" s="58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</row>
    <row r="361" spans="2:21" ht="14.4" x14ac:dyDescent="0.3">
      <c r="B361" s="34"/>
      <c r="C361" s="34"/>
      <c r="D361" s="34"/>
      <c r="E361" s="58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</row>
    <row r="362" spans="2:21" ht="14.4" x14ac:dyDescent="0.3">
      <c r="B362" s="34"/>
      <c r="C362" s="34"/>
      <c r="D362" s="34"/>
      <c r="E362" s="58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</row>
    <row r="363" spans="2:21" ht="14.4" x14ac:dyDescent="0.3">
      <c r="B363" s="34"/>
      <c r="C363" s="34"/>
      <c r="D363" s="34"/>
      <c r="E363" s="58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</row>
    <row r="364" spans="2:21" ht="14.4" x14ac:dyDescent="0.3">
      <c r="B364" s="34"/>
      <c r="C364" s="34"/>
      <c r="D364" s="34"/>
      <c r="E364" s="58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</row>
    <row r="365" spans="2:21" ht="14.4" x14ac:dyDescent="0.3">
      <c r="B365" s="34"/>
      <c r="C365" s="34"/>
      <c r="D365" s="34"/>
      <c r="E365" s="58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</row>
    <row r="366" spans="2:21" ht="14.4" x14ac:dyDescent="0.3">
      <c r="B366" s="34"/>
      <c r="C366" s="34"/>
      <c r="D366" s="34"/>
      <c r="E366" s="58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</row>
    <row r="367" spans="2:21" ht="14.4" x14ac:dyDescent="0.3">
      <c r="B367" s="34"/>
      <c r="C367" s="34"/>
      <c r="D367" s="34"/>
      <c r="E367" s="58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</row>
    <row r="368" spans="2:21" ht="14.4" x14ac:dyDescent="0.3">
      <c r="B368" s="34"/>
      <c r="C368" s="34"/>
      <c r="D368" s="34"/>
      <c r="E368" s="58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</row>
    <row r="369" spans="2:21" ht="14.4" x14ac:dyDescent="0.3">
      <c r="B369" s="34"/>
      <c r="C369" s="34"/>
      <c r="D369" s="34"/>
      <c r="E369" s="58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</row>
    <row r="370" spans="2:21" ht="14.4" x14ac:dyDescent="0.3">
      <c r="B370" s="34"/>
      <c r="C370" s="34"/>
      <c r="D370" s="34"/>
      <c r="E370" s="58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</row>
    <row r="371" spans="2:21" ht="14.4" x14ac:dyDescent="0.3">
      <c r="B371" s="34"/>
      <c r="C371" s="34"/>
      <c r="D371" s="34"/>
      <c r="E371" s="58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</row>
    <row r="372" spans="2:21" ht="14.4" x14ac:dyDescent="0.3">
      <c r="B372" s="34"/>
      <c r="C372" s="34"/>
      <c r="D372" s="34"/>
      <c r="E372" s="58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</row>
    <row r="373" spans="2:21" ht="14.4" x14ac:dyDescent="0.3">
      <c r="B373" s="34"/>
      <c r="C373" s="34"/>
      <c r="D373" s="34"/>
      <c r="E373" s="58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</row>
    <row r="374" spans="2:21" ht="14.4" x14ac:dyDescent="0.3">
      <c r="B374" s="34"/>
      <c r="C374" s="34"/>
      <c r="D374" s="34"/>
      <c r="E374" s="58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</row>
    <row r="375" spans="2:21" ht="14.4" x14ac:dyDescent="0.3">
      <c r="B375" s="34"/>
      <c r="C375" s="34"/>
      <c r="D375" s="34"/>
      <c r="E375" s="58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</row>
    <row r="376" spans="2:21" ht="14.4" x14ac:dyDescent="0.3">
      <c r="B376" s="34"/>
      <c r="C376" s="34"/>
      <c r="D376" s="34"/>
      <c r="E376" s="58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</row>
    <row r="377" spans="2:21" ht="14.4" x14ac:dyDescent="0.3">
      <c r="B377" s="34"/>
      <c r="C377" s="34"/>
      <c r="D377" s="34"/>
      <c r="E377" s="58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</row>
    <row r="378" spans="2:21" ht="14.4" x14ac:dyDescent="0.3">
      <c r="B378" s="34"/>
      <c r="C378" s="34"/>
      <c r="D378" s="34"/>
      <c r="E378" s="58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</row>
    <row r="379" spans="2:21" ht="14.4" x14ac:dyDescent="0.3">
      <c r="B379" s="34"/>
      <c r="C379" s="34"/>
      <c r="D379" s="34"/>
      <c r="E379" s="58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</row>
    <row r="380" spans="2:21" ht="14.4" x14ac:dyDescent="0.3">
      <c r="B380" s="34"/>
      <c r="C380" s="34"/>
      <c r="D380" s="34"/>
      <c r="E380" s="58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</row>
    <row r="381" spans="2:21" ht="14.4" x14ac:dyDescent="0.3">
      <c r="B381" s="34"/>
      <c r="C381" s="34"/>
      <c r="D381" s="34"/>
      <c r="E381" s="58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</row>
    <row r="382" spans="2:21" ht="14.4" x14ac:dyDescent="0.3">
      <c r="B382" s="34"/>
      <c r="C382" s="34"/>
      <c r="D382" s="34"/>
      <c r="E382" s="58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</row>
    <row r="383" spans="2:21" ht="14.4" x14ac:dyDescent="0.3">
      <c r="B383" s="34"/>
      <c r="C383" s="34"/>
      <c r="D383" s="34"/>
      <c r="E383" s="58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</row>
    <row r="384" spans="2:21" ht="14.4" x14ac:dyDescent="0.3">
      <c r="B384" s="34"/>
      <c r="C384" s="34"/>
      <c r="D384" s="34"/>
      <c r="E384" s="58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</row>
    <row r="385" spans="2:21" ht="14.4" x14ac:dyDescent="0.3">
      <c r="B385" s="34"/>
      <c r="C385" s="34"/>
      <c r="D385" s="34"/>
      <c r="E385" s="58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</row>
    <row r="386" spans="2:21" ht="14.4" x14ac:dyDescent="0.3">
      <c r="B386" s="34"/>
      <c r="C386" s="34"/>
      <c r="D386" s="34"/>
      <c r="E386" s="58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</row>
    <row r="387" spans="2:21" ht="14.4" x14ac:dyDescent="0.3">
      <c r="B387" s="34"/>
      <c r="C387" s="34"/>
      <c r="D387" s="34"/>
      <c r="E387" s="58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</row>
    <row r="388" spans="2:21" ht="14.4" x14ac:dyDescent="0.3">
      <c r="B388" s="34"/>
      <c r="C388" s="34"/>
      <c r="D388" s="34"/>
      <c r="E388" s="58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</row>
    <row r="389" spans="2:21" ht="14.4" x14ac:dyDescent="0.3">
      <c r="B389" s="34"/>
      <c r="C389" s="34"/>
      <c r="D389" s="34"/>
      <c r="E389" s="58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</row>
    <row r="390" spans="2:21" ht="14.4" x14ac:dyDescent="0.3">
      <c r="B390" s="34"/>
      <c r="C390" s="34"/>
      <c r="D390" s="34"/>
      <c r="E390" s="58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</row>
    <row r="391" spans="2:21" ht="14.4" x14ac:dyDescent="0.3">
      <c r="B391" s="34"/>
      <c r="C391" s="34"/>
      <c r="D391" s="34"/>
      <c r="E391" s="58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</row>
    <row r="392" spans="2:21" ht="14.4" x14ac:dyDescent="0.3">
      <c r="B392" s="34"/>
      <c r="C392" s="34"/>
      <c r="D392" s="34"/>
      <c r="E392" s="58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</row>
    <row r="393" spans="2:21" ht="14.4" x14ac:dyDescent="0.3">
      <c r="B393" s="34"/>
      <c r="C393" s="34"/>
      <c r="D393" s="34"/>
      <c r="E393" s="58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</row>
    <row r="394" spans="2:21" ht="14.4" x14ac:dyDescent="0.3">
      <c r="B394" s="34"/>
      <c r="C394" s="34"/>
      <c r="D394" s="34"/>
      <c r="E394" s="58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</row>
    <row r="395" spans="2:21" ht="14.4" x14ac:dyDescent="0.3">
      <c r="B395" s="34"/>
      <c r="C395" s="34"/>
      <c r="D395" s="34"/>
      <c r="E395" s="58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</row>
    <row r="396" spans="2:21" ht="14.4" x14ac:dyDescent="0.3">
      <c r="B396" s="34"/>
      <c r="C396" s="34"/>
      <c r="D396" s="34"/>
      <c r="E396" s="58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</row>
    <row r="397" spans="2:21" ht="14.4" x14ac:dyDescent="0.3">
      <c r="B397" s="34"/>
      <c r="C397" s="34"/>
      <c r="D397" s="34"/>
      <c r="E397" s="58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</row>
    <row r="398" spans="2:21" ht="14.4" x14ac:dyDescent="0.3">
      <c r="B398" s="34"/>
      <c r="C398" s="34"/>
      <c r="D398" s="34"/>
      <c r="E398" s="58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</row>
    <row r="399" spans="2:21" ht="14.4" x14ac:dyDescent="0.3">
      <c r="B399" s="34"/>
      <c r="C399" s="34"/>
      <c r="D399" s="34"/>
      <c r="E399" s="58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</row>
    <row r="400" spans="2:21" ht="14.4" x14ac:dyDescent="0.3">
      <c r="B400" s="34"/>
      <c r="C400" s="34"/>
      <c r="D400" s="34"/>
      <c r="E400" s="58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</row>
    <row r="401" spans="2:21" ht="14.4" x14ac:dyDescent="0.3">
      <c r="B401" s="34"/>
      <c r="C401" s="34"/>
      <c r="D401" s="34"/>
      <c r="E401" s="58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</row>
    <row r="402" spans="2:21" ht="14.4" x14ac:dyDescent="0.3">
      <c r="B402" s="34"/>
      <c r="C402" s="34"/>
      <c r="D402" s="34"/>
      <c r="E402" s="58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</row>
    <row r="403" spans="2:21" ht="14.4" x14ac:dyDescent="0.3">
      <c r="B403" s="34"/>
      <c r="C403" s="34"/>
      <c r="D403" s="34"/>
      <c r="E403" s="58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</row>
    <row r="404" spans="2:21" ht="14.4" x14ac:dyDescent="0.3">
      <c r="B404" s="34"/>
      <c r="C404" s="34"/>
      <c r="D404" s="34"/>
      <c r="E404" s="58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</row>
    <row r="405" spans="2:21" ht="14.4" x14ac:dyDescent="0.3">
      <c r="B405" s="34"/>
      <c r="C405" s="34"/>
      <c r="D405" s="34"/>
      <c r="E405" s="58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</row>
    <row r="406" spans="2:21" ht="14.4" x14ac:dyDescent="0.3">
      <c r="B406" s="34"/>
      <c r="C406" s="34"/>
      <c r="D406" s="34"/>
      <c r="E406" s="58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</row>
    <row r="407" spans="2:21" ht="14.4" x14ac:dyDescent="0.3">
      <c r="B407" s="34"/>
      <c r="C407" s="34"/>
      <c r="D407" s="34"/>
      <c r="E407" s="58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</row>
    <row r="408" spans="2:21" ht="14.4" x14ac:dyDescent="0.3">
      <c r="B408" s="34"/>
      <c r="C408" s="34"/>
      <c r="D408" s="34"/>
      <c r="E408" s="58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</row>
    <row r="409" spans="2:21" ht="14.4" x14ac:dyDescent="0.3">
      <c r="B409" s="34"/>
      <c r="C409" s="34"/>
      <c r="D409" s="34"/>
      <c r="E409" s="58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</row>
    <row r="410" spans="2:21" ht="14.4" x14ac:dyDescent="0.3">
      <c r="B410" s="34"/>
      <c r="C410" s="34"/>
      <c r="D410" s="34"/>
      <c r="E410" s="58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</row>
    <row r="411" spans="2:21" ht="14.4" x14ac:dyDescent="0.3">
      <c r="B411" s="34"/>
      <c r="C411" s="34"/>
      <c r="D411" s="34"/>
      <c r="E411" s="58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</row>
    <row r="412" spans="2:21" ht="14.4" x14ac:dyDescent="0.3">
      <c r="B412" s="34"/>
      <c r="C412" s="34"/>
      <c r="D412" s="34"/>
      <c r="E412" s="58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</row>
    <row r="413" spans="2:21" ht="14.4" x14ac:dyDescent="0.3">
      <c r="B413" s="34"/>
      <c r="C413" s="34"/>
      <c r="D413" s="34"/>
      <c r="E413" s="58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</row>
    <row r="414" spans="2:21" ht="14.4" x14ac:dyDescent="0.3">
      <c r="B414" s="34"/>
      <c r="C414" s="34"/>
      <c r="D414" s="34"/>
      <c r="E414" s="58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</row>
    <row r="415" spans="2:21" ht="14.4" x14ac:dyDescent="0.3">
      <c r="B415" s="34"/>
      <c r="C415" s="34"/>
      <c r="D415" s="34"/>
      <c r="E415" s="58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</row>
    <row r="416" spans="2:21" ht="14.4" x14ac:dyDescent="0.3">
      <c r="B416" s="34"/>
      <c r="C416" s="34"/>
      <c r="D416" s="34"/>
      <c r="E416" s="58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</row>
    <row r="417" spans="2:21" ht="14.4" x14ac:dyDescent="0.3">
      <c r="B417" s="34"/>
      <c r="C417" s="34"/>
      <c r="D417" s="34"/>
      <c r="E417" s="58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</row>
    <row r="418" spans="2:21" ht="14.4" x14ac:dyDescent="0.3">
      <c r="B418" s="34"/>
      <c r="C418" s="34"/>
      <c r="D418" s="34"/>
      <c r="E418" s="58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</row>
    <row r="419" spans="2:21" ht="14.4" x14ac:dyDescent="0.3">
      <c r="B419" s="34"/>
      <c r="C419" s="34"/>
      <c r="D419" s="34"/>
      <c r="E419" s="58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</row>
    <row r="420" spans="2:21" ht="14.4" x14ac:dyDescent="0.3">
      <c r="B420" s="34"/>
      <c r="C420" s="34"/>
      <c r="D420" s="34"/>
      <c r="E420" s="58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</row>
    <row r="421" spans="2:21" ht="14.4" x14ac:dyDescent="0.3">
      <c r="B421" s="34"/>
      <c r="C421" s="34"/>
      <c r="D421" s="34"/>
      <c r="E421" s="58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</row>
    <row r="422" spans="2:21" ht="14.4" x14ac:dyDescent="0.3">
      <c r="B422" s="34"/>
      <c r="C422" s="34"/>
      <c r="D422" s="34"/>
      <c r="E422" s="58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</row>
    <row r="423" spans="2:21" ht="14.4" x14ac:dyDescent="0.3">
      <c r="B423" s="34"/>
      <c r="C423" s="34"/>
      <c r="D423" s="34"/>
      <c r="E423" s="58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</row>
    <row r="424" spans="2:21" ht="14.4" x14ac:dyDescent="0.3">
      <c r="B424" s="34"/>
      <c r="C424" s="34"/>
      <c r="D424" s="34"/>
      <c r="E424" s="58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</row>
    <row r="425" spans="2:21" ht="14.4" x14ac:dyDescent="0.3">
      <c r="B425" s="34"/>
      <c r="C425" s="34"/>
      <c r="D425" s="34"/>
      <c r="E425" s="58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</row>
    <row r="426" spans="2:21" ht="14.4" x14ac:dyDescent="0.3">
      <c r="B426" s="34"/>
      <c r="C426" s="34"/>
      <c r="D426" s="34"/>
      <c r="E426" s="58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</row>
    <row r="427" spans="2:21" ht="14.4" x14ac:dyDescent="0.3">
      <c r="B427" s="34"/>
      <c r="C427" s="34"/>
      <c r="D427" s="34"/>
      <c r="E427" s="58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</row>
    <row r="428" spans="2:21" ht="14.4" x14ac:dyDescent="0.3">
      <c r="B428" s="34"/>
      <c r="C428" s="34"/>
      <c r="D428" s="34"/>
      <c r="E428" s="58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</row>
    <row r="429" spans="2:21" ht="14.4" x14ac:dyDescent="0.3">
      <c r="B429" s="34"/>
      <c r="C429" s="34"/>
      <c r="D429" s="34"/>
      <c r="E429" s="58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</row>
    <row r="430" spans="2:21" ht="14.4" x14ac:dyDescent="0.3">
      <c r="B430" s="34"/>
      <c r="C430" s="34"/>
      <c r="D430" s="34"/>
      <c r="E430" s="58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</row>
    <row r="431" spans="2:21" ht="14.4" x14ac:dyDescent="0.3">
      <c r="B431" s="34"/>
      <c r="C431" s="34"/>
      <c r="D431" s="34"/>
      <c r="E431" s="58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</row>
    <row r="432" spans="2:21" ht="14.4" x14ac:dyDescent="0.3">
      <c r="B432" s="34"/>
      <c r="C432" s="34"/>
      <c r="D432" s="34"/>
      <c r="E432" s="58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</row>
    <row r="433" spans="2:21" ht="14.4" x14ac:dyDescent="0.3">
      <c r="B433" s="34"/>
      <c r="C433" s="34"/>
      <c r="D433" s="34"/>
      <c r="E433" s="58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</row>
    <row r="434" spans="2:21" ht="14.4" x14ac:dyDescent="0.3">
      <c r="B434" s="34"/>
      <c r="C434" s="34"/>
      <c r="D434" s="34"/>
      <c r="E434" s="58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</row>
    <row r="435" spans="2:21" ht="14.4" x14ac:dyDescent="0.3">
      <c r="B435" s="34"/>
      <c r="C435" s="34"/>
      <c r="D435" s="34"/>
      <c r="E435" s="58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</row>
    <row r="436" spans="2:21" ht="14.4" x14ac:dyDescent="0.3">
      <c r="B436" s="34"/>
      <c r="C436" s="34"/>
      <c r="D436" s="34"/>
      <c r="E436" s="58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</row>
    <row r="437" spans="2:21" ht="14.4" x14ac:dyDescent="0.3">
      <c r="B437" s="34"/>
      <c r="C437" s="34"/>
      <c r="D437" s="34"/>
      <c r="E437" s="58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</row>
    <row r="438" spans="2:21" ht="14.4" x14ac:dyDescent="0.3">
      <c r="B438" s="34"/>
      <c r="C438" s="34"/>
      <c r="D438" s="34"/>
      <c r="E438" s="58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</row>
    <row r="439" spans="2:21" ht="14.4" x14ac:dyDescent="0.3">
      <c r="B439" s="34"/>
      <c r="C439" s="34"/>
      <c r="D439" s="34"/>
      <c r="E439" s="58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</row>
    <row r="440" spans="2:21" ht="14.4" x14ac:dyDescent="0.3">
      <c r="B440" s="34"/>
      <c r="C440" s="34"/>
      <c r="D440" s="34"/>
      <c r="E440" s="58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</row>
    <row r="441" spans="2:21" ht="14.4" x14ac:dyDescent="0.3">
      <c r="B441" s="34"/>
      <c r="C441" s="34"/>
      <c r="D441" s="34"/>
      <c r="E441" s="58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</row>
    <row r="442" spans="2:21" ht="14.4" x14ac:dyDescent="0.3">
      <c r="B442" s="34"/>
      <c r="C442" s="34"/>
      <c r="D442" s="34"/>
      <c r="E442" s="58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</row>
    <row r="443" spans="2:21" ht="14.4" x14ac:dyDescent="0.3">
      <c r="B443" s="34"/>
      <c r="C443" s="34"/>
      <c r="D443" s="34"/>
      <c r="E443" s="58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</row>
    <row r="444" spans="2:21" ht="14.4" x14ac:dyDescent="0.3">
      <c r="B444" s="34"/>
      <c r="C444" s="34"/>
      <c r="D444" s="34"/>
      <c r="E444" s="58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</row>
    <row r="445" spans="2:21" ht="14.4" x14ac:dyDescent="0.3">
      <c r="B445" s="34"/>
      <c r="C445" s="34"/>
      <c r="D445" s="34"/>
      <c r="E445" s="58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</row>
    <row r="446" spans="2:21" ht="14.4" x14ac:dyDescent="0.3">
      <c r="B446" s="34"/>
      <c r="C446" s="34"/>
      <c r="D446" s="34"/>
      <c r="E446" s="58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</row>
    <row r="447" spans="2:21" ht="14.4" x14ac:dyDescent="0.3">
      <c r="B447" s="34"/>
      <c r="C447" s="34"/>
      <c r="D447" s="34"/>
      <c r="E447" s="58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</row>
    <row r="448" spans="2:21" ht="14.4" x14ac:dyDescent="0.3">
      <c r="B448" s="34"/>
      <c r="C448" s="34"/>
      <c r="D448" s="34"/>
      <c r="E448" s="58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</row>
    <row r="449" spans="2:21" ht="14.4" x14ac:dyDescent="0.3">
      <c r="B449" s="34"/>
      <c r="C449" s="34"/>
      <c r="D449" s="34"/>
      <c r="E449" s="58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</row>
    <row r="450" spans="2:21" ht="14.4" x14ac:dyDescent="0.3">
      <c r="B450" s="34"/>
      <c r="C450" s="34"/>
      <c r="D450" s="34"/>
      <c r="E450" s="58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</row>
    <row r="451" spans="2:21" ht="14.4" x14ac:dyDescent="0.3">
      <c r="B451" s="34"/>
      <c r="C451" s="34"/>
      <c r="D451" s="34"/>
      <c r="E451" s="58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</row>
    <row r="452" spans="2:21" ht="14.4" x14ac:dyDescent="0.3">
      <c r="B452" s="34"/>
      <c r="C452" s="34"/>
      <c r="D452" s="34"/>
      <c r="E452" s="58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</row>
    <row r="453" spans="2:21" ht="14.4" x14ac:dyDescent="0.3">
      <c r="B453" s="34"/>
      <c r="C453" s="34"/>
      <c r="D453" s="34"/>
      <c r="E453" s="58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</row>
    <row r="454" spans="2:21" ht="14.4" x14ac:dyDescent="0.3">
      <c r="B454" s="34"/>
      <c r="C454" s="34"/>
      <c r="D454" s="34"/>
      <c r="E454" s="58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</row>
    <row r="455" spans="2:21" ht="14.4" x14ac:dyDescent="0.3">
      <c r="B455" s="34"/>
      <c r="C455" s="34"/>
      <c r="D455" s="34"/>
      <c r="E455" s="58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</row>
    <row r="456" spans="2:21" ht="14.4" x14ac:dyDescent="0.3">
      <c r="B456" s="34"/>
      <c r="C456" s="34"/>
      <c r="D456" s="34"/>
      <c r="E456" s="58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</row>
    <row r="457" spans="2:21" ht="14.4" x14ac:dyDescent="0.3">
      <c r="B457" s="34"/>
      <c r="C457" s="34"/>
      <c r="D457" s="34"/>
      <c r="E457" s="58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</row>
    <row r="458" spans="2:21" ht="14.4" x14ac:dyDescent="0.3">
      <c r="B458" s="34"/>
      <c r="C458" s="34"/>
      <c r="D458" s="34"/>
      <c r="E458" s="58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</row>
    <row r="459" spans="2:21" ht="14.4" x14ac:dyDescent="0.3">
      <c r="B459" s="34"/>
      <c r="C459" s="34"/>
      <c r="D459" s="34"/>
      <c r="E459" s="58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</row>
    <row r="460" spans="2:21" ht="14.4" x14ac:dyDescent="0.3">
      <c r="B460" s="34"/>
      <c r="C460" s="34"/>
      <c r="D460" s="34"/>
      <c r="E460" s="58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</row>
    <row r="461" spans="2:21" ht="14.4" x14ac:dyDescent="0.3">
      <c r="B461" s="34"/>
      <c r="C461" s="34"/>
      <c r="D461" s="34"/>
      <c r="E461" s="58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</row>
    <row r="462" spans="2:21" ht="14.4" x14ac:dyDescent="0.3">
      <c r="B462" s="34"/>
      <c r="C462" s="34"/>
      <c r="D462" s="34"/>
      <c r="E462" s="58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</row>
    <row r="463" spans="2:21" ht="14.4" x14ac:dyDescent="0.3">
      <c r="B463" s="34"/>
      <c r="C463" s="34"/>
      <c r="D463" s="34"/>
      <c r="E463" s="58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</row>
    <row r="464" spans="2:21" ht="14.4" x14ac:dyDescent="0.3">
      <c r="B464" s="34"/>
      <c r="C464" s="34"/>
      <c r="D464" s="34"/>
      <c r="E464" s="58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</row>
    <row r="465" spans="2:21" ht="14.4" x14ac:dyDescent="0.3">
      <c r="B465" s="34"/>
      <c r="C465" s="34"/>
      <c r="D465" s="34"/>
      <c r="E465" s="58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</row>
    <row r="466" spans="2:21" ht="14.4" x14ac:dyDescent="0.3">
      <c r="B466" s="34"/>
      <c r="C466" s="34"/>
      <c r="D466" s="34"/>
      <c r="E466" s="58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</row>
    <row r="467" spans="2:21" ht="14.4" x14ac:dyDescent="0.3">
      <c r="B467" s="34"/>
      <c r="C467" s="34"/>
      <c r="D467" s="34"/>
      <c r="E467" s="58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</row>
    <row r="468" spans="2:21" ht="14.4" x14ac:dyDescent="0.3">
      <c r="B468" s="34"/>
      <c r="C468" s="34"/>
      <c r="D468" s="34"/>
      <c r="E468" s="58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</row>
    <row r="469" spans="2:21" ht="14.4" x14ac:dyDescent="0.3">
      <c r="B469" s="34"/>
      <c r="C469" s="34"/>
      <c r="D469" s="34"/>
      <c r="E469" s="58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</row>
    <row r="470" spans="2:21" ht="14.4" x14ac:dyDescent="0.3">
      <c r="B470" s="34"/>
      <c r="C470" s="34"/>
      <c r="D470" s="34"/>
      <c r="E470" s="58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</row>
    <row r="471" spans="2:21" ht="14.4" x14ac:dyDescent="0.3">
      <c r="B471" s="34"/>
      <c r="C471" s="34"/>
      <c r="D471" s="34"/>
      <c r="E471" s="58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</row>
    <row r="472" spans="2:21" ht="14.4" x14ac:dyDescent="0.3">
      <c r="B472" s="34"/>
      <c r="C472" s="34"/>
      <c r="D472" s="34"/>
      <c r="E472" s="58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</row>
    <row r="473" spans="2:21" ht="14.4" x14ac:dyDescent="0.3">
      <c r="B473" s="34"/>
      <c r="C473" s="34"/>
      <c r="D473" s="34"/>
      <c r="E473" s="58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</row>
    <row r="474" spans="2:21" ht="14.4" x14ac:dyDescent="0.3">
      <c r="B474" s="34"/>
      <c r="C474" s="34"/>
      <c r="D474" s="34"/>
      <c r="E474" s="58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</row>
    <row r="475" spans="2:21" ht="14.4" x14ac:dyDescent="0.3">
      <c r="B475" s="34"/>
      <c r="C475" s="34"/>
      <c r="D475" s="34"/>
      <c r="E475" s="58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</row>
    <row r="476" spans="2:21" ht="14.4" x14ac:dyDescent="0.3">
      <c r="B476" s="34"/>
      <c r="C476" s="34"/>
      <c r="D476" s="34"/>
      <c r="E476" s="58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</row>
    <row r="477" spans="2:21" ht="14.4" x14ac:dyDescent="0.3">
      <c r="B477" s="34"/>
      <c r="C477" s="34"/>
      <c r="D477" s="34"/>
      <c r="E477" s="58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</row>
    <row r="478" spans="2:21" ht="14.4" x14ac:dyDescent="0.3">
      <c r="B478" s="34"/>
      <c r="C478" s="34"/>
      <c r="D478" s="34"/>
      <c r="E478" s="58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</row>
    <row r="479" spans="2:21" ht="14.4" x14ac:dyDescent="0.3">
      <c r="B479" s="34"/>
      <c r="C479" s="34"/>
      <c r="D479" s="34"/>
      <c r="E479" s="58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</row>
    <row r="480" spans="2:21" ht="14.4" x14ac:dyDescent="0.3">
      <c r="B480" s="34"/>
      <c r="C480" s="34"/>
      <c r="D480" s="34"/>
      <c r="E480" s="58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</row>
    <row r="481" spans="2:21" ht="14.4" x14ac:dyDescent="0.3">
      <c r="B481" s="34"/>
      <c r="C481" s="34"/>
      <c r="D481" s="34"/>
      <c r="E481" s="58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</row>
    <row r="482" spans="2:21" ht="14.4" x14ac:dyDescent="0.3">
      <c r="B482" s="34"/>
      <c r="C482" s="34"/>
      <c r="D482" s="34"/>
      <c r="E482" s="58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</row>
    <row r="483" spans="2:21" ht="14.4" x14ac:dyDescent="0.3">
      <c r="B483" s="34"/>
      <c r="C483" s="34"/>
      <c r="D483" s="34"/>
      <c r="E483" s="58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</row>
    <row r="484" spans="2:21" ht="14.4" x14ac:dyDescent="0.3">
      <c r="B484" s="34"/>
      <c r="C484" s="34"/>
      <c r="D484" s="34"/>
      <c r="E484" s="58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</row>
    <row r="485" spans="2:21" ht="14.4" x14ac:dyDescent="0.3">
      <c r="B485" s="34"/>
      <c r="C485" s="34"/>
      <c r="D485" s="34"/>
      <c r="E485" s="58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</row>
    <row r="486" spans="2:21" ht="14.4" x14ac:dyDescent="0.3">
      <c r="B486" s="34"/>
      <c r="C486" s="34"/>
      <c r="D486" s="34"/>
      <c r="E486" s="58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</row>
    <row r="487" spans="2:21" ht="14.4" x14ac:dyDescent="0.3">
      <c r="B487" s="34"/>
      <c r="C487" s="34"/>
      <c r="D487" s="34"/>
      <c r="E487" s="58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</row>
    <row r="488" spans="2:21" ht="14.4" x14ac:dyDescent="0.3">
      <c r="B488" s="34"/>
      <c r="C488" s="34"/>
      <c r="D488" s="34"/>
      <c r="E488" s="58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</row>
    <row r="489" spans="2:21" ht="14.4" x14ac:dyDescent="0.3">
      <c r="B489" s="34"/>
      <c r="C489" s="34"/>
      <c r="D489" s="34"/>
      <c r="E489" s="58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</row>
    <row r="490" spans="2:21" ht="14.4" x14ac:dyDescent="0.3">
      <c r="B490" s="34"/>
      <c r="C490" s="34"/>
      <c r="D490" s="34"/>
      <c r="E490" s="58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</row>
    <row r="491" spans="2:21" ht="14.4" x14ac:dyDescent="0.3">
      <c r="B491" s="34"/>
      <c r="C491" s="34"/>
      <c r="D491" s="34"/>
      <c r="E491" s="58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</row>
    <row r="492" spans="2:21" ht="14.4" x14ac:dyDescent="0.3">
      <c r="B492" s="34"/>
      <c r="C492" s="34"/>
      <c r="D492" s="34"/>
      <c r="E492" s="58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</row>
    <row r="493" spans="2:21" ht="14.4" x14ac:dyDescent="0.3">
      <c r="B493" s="34"/>
      <c r="C493" s="34"/>
      <c r="D493" s="34"/>
      <c r="E493" s="58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</row>
    <row r="494" spans="2:21" ht="14.4" x14ac:dyDescent="0.3">
      <c r="B494" s="34"/>
      <c r="C494" s="34"/>
      <c r="D494" s="34"/>
      <c r="E494" s="58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</row>
    <row r="495" spans="2:21" ht="14.4" x14ac:dyDescent="0.3">
      <c r="B495" s="34"/>
      <c r="C495" s="34"/>
      <c r="D495" s="34"/>
      <c r="E495" s="58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</row>
    <row r="496" spans="2:21" ht="14.4" x14ac:dyDescent="0.3">
      <c r="B496" s="34"/>
      <c r="C496" s="34"/>
      <c r="D496" s="34"/>
      <c r="E496" s="58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</row>
    <row r="497" spans="2:21" ht="14.4" x14ac:dyDescent="0.3">
      <c r="B497" s="34"/>
      <c r="C497" s="34"/>
      <c r="D497" s="34"/>
      <c r="E497" s="58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</row>
    <row r="498" spans="2:21" ht="14.4" x14ac:dyDescent="0.3">
      <c r="B498" s="34"/>
      <c r="C498" s="34"/>
      <c r="D498" s="34"/>
      <c r="E498" s="58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</row>
    <row r="499" spans="2:21" ht="14.4" x14ac:dyDescent="0.3">
      <c r="B499" s="34"/>
      <c r="C499" s="34"/>
      <c r="D499" s="34"/>
      <c r="E499" s="58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</row>
    <row r="500" spans="2:21" ht="14.4" x14ac:dyDescent="0.3">
      <c r="B500" s="34"/>
      <c r="C500" s="34"/>
      <c r="D500" s="34"/>
      <c r="E500" s="58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</row>
    <row r="501" spans="2:21" ht="14.4" x14ac:dyDescent="0.3">
      <c r="B501" s="34"/>
      <c r="C501" s="34"/>
      <c r="D501" s="34"/>
      <c r="E501" s="58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</row>
    <row r="502" spans="2:21" ht="14.4" x14ac:dyDescent="0.3">
      <c r="B502" s="34"/>
      <c r="C502" s="34"/>
      <c r="D502" s="34"/>
      <c r="E502" s="58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</row>
    <row r="503" spans="2:21" ht="14.4" x14ac:dyDescent="0.3">
      <c r="B503" s="34"/>
      <c r="C503" s="34"/>
      <c r="D503" s="34"/>
      <c r="E503" s="58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</row>
    <row r="504" spans="2:21" ht="14.4" x14ac:dyDescent="0.3">
      <c r="B504" s="34"/>
      <c r="C504" s="34"/>
      <c r="D504" s="34"/>
      <c r="E504" s="58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</row>
    <row r="505" spans="2:21" ht="14.4" x14ac:dyDescent="0.3">
      <c r="B505" s="34"/>
      <c r="C505" s="34"/>
      <c r="D505" s="34"/>
      <c r="E505" s="58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</row>
    <row r="506" spans="2:21" ht="14.4" x14ac:dyDescent="0.3">
      <c r="B506" s="34"/>
      <c r="C506" s="34"/>
      <c r="D506" s="34"/>
      <c r="E506" s="58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</row>
    <row r="507" spans="2:21" ht="14.4" x14ac:dyDescent="0.3">
      <c r="B507" s="34"/>
      <c r="C507" s="34"/>
      <c r="D507" s="34"/>
      <c r="E507" s="58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</row>
    <row r="508" spans="2:21" ht="14.4" x14ac:dyDescent="0.3">
      <c r="B508" s="34"/>
      <c r="C508" s="34"/>
      <c r="D508" s="34"/>
      <c r="E508" s="58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</row>
    <row r="509" spans="2:21" ht="14.4" x14ac:dyDescent="0.3">
      <c r="B509" s="34"/>
      <c r="C509" s="34"/>
      <c r="D509" s="34"/>
      <c r="E509" s="58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</row>
    <row r="510" spans="2:21" ht="14.4" x14ac:dyDescent="0.3">
      <c r="B510" s="34"/>
      <c r="C510" s="34"/>
      <c r="D510" s="34"/>
      <c r="E510" s="58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</row>
    <row r="511" spans="2:21" ht="14.4" x14ac:dyDescent="0.3">
      <c r="B511" s="34"/>
      <c r="C511" s="34"/>
      <c r="D511" s="34"/>
      <c r="E511" s="58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</row>
    <row r="512" spans="2:21" ht="14.4" x14ac:dyDescent="0.3">
      <c r="B512" s="34"/>
      <c r="C512" s="34"/>
      <c r="D512" s="34"/>
      <c r="E512" s="58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</row>
    <row r="513" spans="2:21" ht="14.4" x14ac:dyDescent="0.3">
      <c r="B513" s="34"/>
      <c r="C513" s="34"/>
      <c r="D513" s="34"/>
      <c r="E513" s="58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</row>
    <row r="514" spans="2:21" ht="14.4" x14ac:dyDescent="0.3">
      <c r="B514" s="34"/>
      <c r="C514" s="34"/>
      <c r="D514" s="34"/>
      <c r="E514" s="58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</row>
    <row r="515" spans="2:21" ht="14.4" x14ac:dyDescent="0.3">
      <c r="B515" s="34"/>
      <c r="C515" s="34"/>
      <c r="D515" s="34"/>
      <c r="E515" s="58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</row>
    <row r="516" spans="2:21" ht="14.4" x14ac:dyDescent="0.3">
      <c r="B516" s="34"/>
      <c r="C516" s="34"/>
      <c r="D516" s="34"/>
      <c r="E516" s="58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</row>
    <row r="517" spans="2:21" ht="14.4" x14ac:dyDescent="0.3">
      <c r="B517" s="34"/>
      <c r="C517" s="34"/>
      <c r="D517" s="34"/>
      <c r="E517" s="58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</row>
    <row r="518" spans="2:21" ht="14.4" x14ac:dyDescent="0.3">
      <c r="B518" s="34"/>
      <c r="C518" s="34"/>
      <c r="D518" s="34"/>
      <c r="E518" s="58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</row>
    <row r="519" spans="2:21" ht="14.4" x14ac:dyDescent="0.3">
      <c r="B519" s="34"/>
      <c r="C519" s="34"/>
      <c r="D519" s="34"/>
      <c r="E519" s="58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</row>
    <row r="520" spans="2:21" ht="14.4" x14ac:dyDescent="0.3">
      <c r="B520" s="34"/>
      <c r="C520" s="34"/>
      <c r="D520" s="34"/>
      <c r="E520" s="58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</row>
    <row r="521" spans="2:21" ht="14.4" x14ac:dyDescent="0.3">
      <c r="B521" s="34"/>
      <c r="C521" s="34"/>
      <c r="D521" s="34"/>
      <c r="E521" s="58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</row>
    <row r="522" spans="2:21" ht="14.4" x14ac:dyDescent="0.3">
      <c r="B522" s="34"/>
      <c r="C522" s="34"/>
      <c r="D522" s="34"/>
      <c r="E522" s="58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</row>
    <row r="523" spans="2:21" ht="14.4" x14ac:dyDescent="0.3">
      <c r="B523" s="34"/>
      <c r="C523" s="34"/>
      <c r="D523" s="34"/>
      <c r="E523" s="58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</row>
    <row r="524" spans="2:21" ht="14.4" x14ac:dyDescent="0.3">
      <c r="B524" s="34"/>
      <c r="C524" s="34"/>
      <c r="D524" s="34"/>
      <c r="E524" s="58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</row>
    <row r="525" spans="2:21" ht="14.4" x14ac:dyDescent="0.3">
      <c r="B525" s="34"/>
      <c r="C525" s="34"/>
      <c r="D525" s="34"/>
      <c r="E525" s="58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</row>
    <row r="526" spans="2:21" ht="14.4" x14ac:dyDescent="0.3">
      <c r="B526" s="34"/>
      <c r="C526" s="34"/>
      <c r="D526" s="34"/>
      <c r="E526" s="58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</row>
    <row r="527" spans="2:21" ht="14.4" x14ac:dyDescent="0.3">
      <c r="B527" s="34"/>
      <c r="C527" s="34"/>
      <c r="D527" s="34"/>
      <c r="E527" s="58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</row>
    <row r="528" spans="2:21" ht="14.4" x14ac:dyDescent="0.3">
      <c r="B528" s="34"/>
      <c r="C528" s="34"/>
      <c r="D528" s="34"/>
      <c r="E528" s="58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</row>
    <row r="529" spans="2:21" ht="14.4" x14ac:dyDescent="0.3">
      <c r="B529" s="34"/>
      <c r="C529" s="34"/>
      <c r="D529" s="34"/>
      <c r="E529" s="58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</row>
    <row r="530" spans="2:21" ht="14.4" x14ac:dyDescent="0.3">
      <c r="B530" s="34"/>
      <c r="C530" s="34"/>
      <c r="D530" s="34"/>
      <c r="E530" s="58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</row>
    <row r="531" spans="2:21" ht="14.4" x14ac:dyDescent="0.3">
      <c r="B531" s="34"/>
      <c r="C531" s="34"/>
      <c r="D531" s="34"/>
      <c r="E531" s="58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</row>
    <row r="532" spans="2:21" ht="14.4" x14ac:dyDescent="0.3">
      <c r="B532" s="34"/>
      <c r="C532" s="34"/>
      <c r="D532" s="34"/>
      <c r="E532" s="58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</row>
    <row r="533" spans="2:21" ht="14.4" x14ac:dyDescent="0.3">
      <c r="B533" s="34"/>
      <c r="C533" s="34"/>
      <c r="D533" s="34"/>
      <c r="E533" s="58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</row>
    <row r="534" spans="2:21" ht="14.4" x14ac:dyDescent="0.3">
      <c r="B534" s="34"/>
      <c r="C534" s="34"/>
      <c r="D534" s="34"/>
      <c r="E534" s="58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</row>
    <row r="535" spans="2:21" ht="14.4" x14ac:dyDescent="0.3">
      <c r="B535" s="34"/>
      <c r="C535" s="34"/>
      <c r="D535" s="34"/>
      <c r="E535" s="58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</row>
    <row r="536" spans="2:21" ht="14.4" x14ac:dyDescent="0.3">
      <c r="B536" s="34"/>
      <c r="C536" s="34"/>
      <c r="D536" s="34"/>
      <c r="E536" s="58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</row>
    <row r="537" spans="2:21" ht="14.4" x14ac:dyDescent="0.3">
      <c r="B537" s="34"/>
      <c r="C537" s="34"/>
      <c r="D537" s="34"/>
      <c r="E537" s="58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</row>
    <row r="538" spans="2:21" ht="14.4" x14ac:dyDescent="0.3">
      <c r="B538" s="34"/>
      <c r="C538" s="34"/>
      <c r="D538" s="34"/>
      <c r="E538" s="58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</row>
    <row r="539" spans="2:21" ht="14.4" x14ac:dyDescent="0.3">
      <c r="B539" s="34"/>
      <c r="C539" s="34"/>
      <c r="D539" s="34"/>
      <c r="E539" s="58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</row>
    <row r="540" spans="2:21" ht="14.4" x14ac:dyDescent="0.3">
      <c r="B540" s="34"/>
      <c r="C540" s="34"/>
      <c r="D540" s="34"/>
      <c r="E540" s="58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</row>
    <row r="541" spans="2:21" ht="14.4" x14ac:dyDescent="0.3">
      <c r="B541" s="34"/>
      <c r="C541" s="34"/>
      <c r="D541" s="34"/>
      <c r="E541" s="58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</row>
    <row r="542" spans="2:21" ht="14.4" x14ac:dyDescent="0.3">
      <c r="B542" s="34"/>
      <c r="C542" s="34"/>
      <c r="D542" s="34"/>
      <c r="E542" s="58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</row>
    <row r="543" spans="2:21" ht="14.4" x14ac:dyDescent="0.3">
      <c r="B543" s="34"/>
      <c r="C543" s="34"/>
      <c r="D543" s="34"/>
      <c r="E543" s="58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</row>
    <row r="544" spans="2:21" ht="14.4" x14ac:dyDescent="0.3">
      <c r="B544" s="34"/>
      <c r="C544" s="34"/>
      <c r="D544" s="34"/>
      <c r="E544" s="58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</row>
    <row r="545" spans="2:21" ht="14.4" x14ac:dyDescent="0.3">
      <c r="B545" s="34"/>
      <c r="C545" s="34"/>
      <c r="D545" s="34"/>
      <c r="E545" s="58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</row>
    <row r="546" spans="2:21" ht="14.4" x14ac:dyDescent="0.3">
      <c r="B546" s="34"/>
      <c r="C546" s="34"/>
      <c r="D546" s="34"/>
      <c r="E546" s="58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</row>
    <row r="547" spans="2:21" ht="14.4" x14ac:dyDescent="0.3">
      <c r="B547" s="34"/>
      <c r="C547" s="34"/>
      <c r="D547" s="34"/>
      <c r="E547" s="58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</row>
    <row r="548" spans="2:21" ht="14.4" x14ac:dyDescent="0.3">
      <c r="B548" s="34"/>
      <c r="C548" s="34"/>
      <c r="D548" s="34"/>
      <c r="E548" s="58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</row>
    <row r="549" spans="2:21" ht="14.4" x14ac:dyDescent="0.3">
      <c r="B549" s="34"/>
      <c r="C549" s="34"/>
      <c r="D549" s="34"/>
      <c r="E549" s="58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</row>
    <row r="550" spans="2:21" ht="14.4" x14ac:dyDescent="0.3">
      <c r="B550" s="34"/>
      <c r="C550" s="34"/>
      <c r="D550" s="34"/>
      <c r="E550" s="58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</row>
    <row r="551" spans="2:21" ht="14.4" x14ac:dyDescent="0.3">
      <c r="B551" s="34"/>
      <c r="C551" s="34"/>
      <c r="D551" s="34"/>
      <c r="E551" s="58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</row>
    <row r="552" spans="2:21" ht="14.4" x14ac:dyDescent="0.3">
      <c r="B552" s="34"/>
      <c r="C552" s="34"/>
      <c r="D552" s="34"/>
      <c r="E552" s="58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</row>
    <row r="553" spans="2:21" ht="14.4" x14ac:dyDescent="0.3">
      <c r="B553" s="34"/>
      <c r="C553" s="34"/>
      <c r="D553" s="34"/>
      <c r="E553" s="58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</row>
    <row r="554" spans="2:21" ht="14.4" x14ac:dyDescent="0.3">
      <c r="B554" s="34"/>
      <c r="C554" s="34"/>
      <c r="D554" s="34"/>
      <c r="E554" s="58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</row>
    <row r="555" spans="2:21" ht="14.4" x14ac:dyDescent="0.3">
      <c r="B555" s="34"/>
      <c r="C555" s="34"/>
      <c r="D555" s="34"/>
      <c r="E555" s="58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</row>
    <row r="556" spans="2:21" ht="14.4" x14ac:dyDescent="0.3">
      <c r="B556" s="34"/>
      <c r="C556" s="34"/>
      <c r="D556" s="34"/>
      <c r="E556" s="58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</row>
    <row r="557" spans="2:21" ht="14.4" x14ac:dyDescent="0.3">
      <c r="B557" s="34"/>
      <c r="C557" s="34"/>
      <c r="D557" s="34"/>
      <c r="E557" s="58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</row>
    <row r="558" spans="2:21" ht="14.4" x14ac:dyDescent="0.3">
      <c r="B558" s="34"/>
      <c r="C558" s="34"/>
      <c r="D558" s="34"/>
      <c r="E558" s="58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</row>
    <row r="559" spans="2:21" ht="14.4" x14ac:dyDescent="0.3">
      <c r="B559" s="34"/>
      <c r="C559" s="34"/>
      <c r="D559" s="34"/>
      <c r="E559" s="58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</row>
    <row r="560" spans="2:21" ht="14.4" x14ac:dyDescent="0.3">
      <c r="B560" s="34"/>
      <c r="C560" s="34"/>
      <c r="D560" s="34"/>
      <c r="E560" s="58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</row>
    <row r="561" spans="2:21" ht="14.4" x14ac:dyDescent="0.3">
      <c r="B561" s="34"/>
      <c r="C561" s="34"/>
      <c r="D561" s="34"/>
      <c r="E561" s="58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</row>
    <row r="562" spans="2:21" ht="14.4" x14ac:dyDescent="0.3">
      <c r="B562" s="34"/>
      <c r="C562" s="34"/>
      <c r="D562" s="34"/>
      <c r="E562" s="58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</row>
    <row r="563" spans="2:21" ht="14.4" x14ac:dyDescent="0.3">
      <c r="B563" s="34"/>
      <c r="C563" s="34"/>
      <c r="D563" s="34"/>
      <c r="E563" s="58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</row>
    <row r="564" spans="2:21" ht="14.4" x14ac:dyDescent="0.3">
      <c r="B564" s="34"/>
      <c r="C564" s="34"/>
      <c r="D564" s="34"/>
      <c r="E564" s="58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</row>
    <row r="565" spans="2:21" ht="14.4" x14ac:dyDescent="0.3">
      <c r="B565" s="34"/>
      <c r="C565" s="34"/>
      <c r="D565" s="34"/>
      <c r="E565" s="58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</row>
    <row r="566" spans="2:21" ht="14.4" x14ac:dyDescent="0.3">
      <c r="B566" s="34"/>
      <c r="C566" s="34"/>
      <c r="D566" s="34"/>
      <c r="E566" s="58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</row>
    <row r="567" spans="2:21" ht="14.4" x14ac:dyDescent="0.3">
      <c r="B567" s="34"/>
      <c r="C567" s="34"/>
      <c r="D567" s="34"/>
      <c r="E567" s="58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</row>
    <row r="568" spans="2:21" ht="14.4" x14ac:dyDescent="0.3">
      <c r="B568" s="34"/>
      <c r="C568" s="34"/>
      <c r="D568" s="34"/>
      <c r="E568" s="58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</row>
    <row r="569" spans="2:21" ht="14.4" x14ac:dyDescent="0.3">
      <c r="B569" s="34"/>
      <c r="C569" s="34"/>
      <c r="D569" s="34"/>
      <c r="E569" s="58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</row>
    <row r="570" spans="2:21" ht="14.4" x14ac:dyDescent="0.3">
      <c r="B570" s="34"/>
      <c r="C570" s="34"/>
      <c r="D570" s="34"/>
      <c r="E570" s="58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</row>
    <row r="571" spans="2:21" ht="14.4" x14ac:dyDescent="0.3">
      <c r="B571" s="34"/>
      <c r="C571" s="34"/>
      <c r="D571" s="34"/>
      <c r="E571" s="58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</row>
    <row r="572" spans="2:21" ht="14.4" x14ac:dyDescent="0.3">
      <c r="B572" s="34"/>
      <c r="C572" s="34"/>
      <c r="D572" s="34"/>
      <c r="E572" s="58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</row>
    <row r="573" spans="2:21" ht="14.4" x14ac:dyDescent="0.3">
      <c r="B573" s="34"/>
      <c r="C573" s="34"/>
      <c r="D573" s="34"/>
      <c r="E573" s="58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</row>
    <row r="574" spans="2:21" ht="14.4" x14ac:dyDescent="0.3">
      <c r="B574" s="34"/>
      <c r="C574" s="34"/>
      <c r="D574" s="34"/>
      <c r="E574" s="58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</row>
    <row r="575" spans="2:21" ht="14.4" x14ac:dyDescent="0.3">
      <c r="B575" s="34"/>
      <c r="C575" s="34"/>
      <c r="D575" s="34"/>
      <c r="E575" s="58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</row>
    <row r="576" spans="2:21" ht="14.4" x14ac:dyDescent="0.3">
      <c r="B576" s="34"/>
      <c r="C576" s="34"/>
      <c r="D576" s="34"/>
      <c r="E576" s="58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</row>
    <row r="577" spans="2:21" ht="14.4" x14ac:dyDescent="0.3">
      <c r="B577" s="34"/>
      <c r="C577" s="34"/>
      <c r="D577" s="34"/>
      <c r="E577" s="58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</row>
    <row r="578" spans="2:21" ht="14.4" x14ac:dyDescent="0.3">
      <c r="B578" s="34"/>
      <c r="C578" s="34"/>
      <c r="D578" s="34"/>
      <c r="E578" s="58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</row>
    <row r="579" spans="2:21" ht="14.4" x14ac:dyDescent="0.3">
      <c r="B579" s="34"/>
      <c r="C579" s="34"/>
      <c r="D579" s="34"/>
      <c r="E579" s="58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</row>
    <row r="580" spans="2:21" ht="14.4" x14ac:dyDescent="0.3">
      <c r="B580" s="34"/>
      <c r="C580" s="34"/>
      <c r="D580" s="34"/>
      <c r="E580" s="58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</row>
    <row r="581" spans="2:21" ht="14.4" x14ac:dyDescent="0.3">
      <c r="B581" s="34"/>
      <c r="C581" s="34"/>
      <c r="D581" s="34"/>
      <c r="E581" s="58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</row>
    <row r="582" spans="2:21" ht="14.4" x14ac:dyDescent="0.3">
      <c r="B582" s="34"/>
      <c r="C582" s="34"/>
      <c r="D582" s="34"/>
      <c r="E582" s="58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</row>
    <row r="583" spans="2:21" ht="14.4" x14ac:dyDescent="0.3">
      <c r="B583" s="34"/>
      <c r="C583" s="34"/>
      <c r="D583" s="34"/>
      <c r="E583" s="58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</row>
    <row r="584" spans="2:21" ht="14.4" x14ac:dyDescent="0.3">
      <c r="B584" s="34"/>
      <c r="C584" s="34"/>
      <c r="D584" s="34"/>
      <c r="E584" s="58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</row>
    <row r="585" spans="2:21" ht="14.4" x14ac:dyDescent="0.3">
      <c r="B585" s="34"/>
      <c r="C585" s="34"/>
      <c r="D585" s="34"/>
      <c r="E585" s="58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</row>
    <row r="586" spans="2:21" ht="14.4" x14ac:dyDescent="0.3">
      <c r="B586" s="34"/>
      <c r="C586" s="34"/>
      <c r="D586" s="34"/>
      <c r="E586" s="58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</row>
    <row r="587" spans="2:21" ht="14.4" x14ac:dyDescent="0.3">
      <c r="B587" s="34"/>
      <c r="C587" s="34"/>
      <c r="D587" s="34"/>
      <c r="E587" s="58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</row>
    <row r="588" spans="2:21" ht="14.4" x14ac:dyDescent="0.3">
      <c r="B588" s="34"/>
      <c r="C588" s="34"/>
      <c r="D588" s="34"/>
      <c r="E588" s="58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</row>
    <row r="589" spans="2:21" ht="14.4" x14ac:dyDescent="0.3">
      <c r="B589" s="34"/>
      <c r="C589" s="34"/>
      <c r="D589" s="34"/>
      <c r="E589" s="58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</row>
    <row r="590" spans="2:21" ht="14.4" x14ac:dyDescent="0.3">
      <c r="B590" s="34"/>
      <c r="C590" s="34"/>
      <c r="D590" s="34"/>
      <c r="E590" s="58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</row>
    <row r="591" spans="2:21" ht="14.4" x14ac:dyDescent="0.3">
      <c r="B591" s="34"/>
      <c r="C591" s="34"/>
      <c r="D591" s="34"/>
      <c r="E591" s="58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</row>
    <row r="592" spans="2:21" ht="14.4" x14ac:dyDescent="0.3">
      <c r="B592" s="34"/>
      <c r="C592" s="34"/>
      <c r="D592" s="34"/>
      <c r="E592" s="58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</row>
    <row r="593" spans="2:21" ht="14.4" x14ac:dyDescent="0.3">
      <c r="B593" s="34"/>
      <c r="C593" s="34"/>
      <c r="D593" s="34"/>
      <c r="E593" s="58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</row>
    <row r="594" spans="2:21" ht="14.4" x14ac:dyDescent="0.3">
      <c r="B594" s="34"/>
      <c r="C594" s="34"/>
      <c r="D594" s="34"/>
      <c r="E594" s="58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</row>
    <row r="595" spans="2:21" ht="14.4" x14ac:dyDescent="0.3">
      <c r="B595" s="34"/>
      <c r="C595" s="34"/>
      <c r="D595" s="34"/>
      <c r="E595" s="58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</row>
    <row r="596" spans="2:21" ht="14.4" x14ac:dyDescent="0.3">
      <c r="B596" s="34"/>
      <c r="C596" s="34"/>
      <c r="D596" s="34"/>
      <c r="E596" s="58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</row>
    <row r="597" spans="2:21" ht="14.4" x14ac:dyDescent="0.3">
      <c r="B597" s="34"/>
      <c r="C597" s="34"/>
      <c r="D597" s="34"/>
      <c r="E597" s="58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</row>
    <row r="598" spans="2:21" ht="14.4" x14ac:dyDescent="0.3">
      <c r="B598" s="34"/>
      <c r="C598" s="34"/>
      <c r="D598" s="34"/>
      <c r="E598" s="58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</row>
    <row r="599" spans="2:21" ht="14.4" x14ac:dyDescent="0.3">
      <c r="B599" s="34"/>
      <c r="C599" s="34"/>
      <c r="D599" s="34"/>
      <c r="E599" s="58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</row>
    <row r="600" spans="2:21" ht="14.4" x14ac:dyDescent="0.3">
      <c r="B600" s="34"/>
      <c r="C600" s="34"/>
      <c r="D600" s="34"/>
      <c r="E600" s="58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</row>
    <row r="601" spans="2:21" ht="14.4" x14ac:dyDescent="0.3">
      <c r="B601" s="34"/>
      <c r="C601" s="34"/>
      <c r="D601" s="34"/>
      <c r="E601" s="58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</row>
    <row r="602" spans="2:21" ht="14.4" x14ac:dyDescent="0.3">
      <c r="B602" s="34"/>
      <c r="C602" s="34"/>
      <c r="D602" s="34"/>
      <c r="E602" s="58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</row>
    <row r="603" spans="2:21" ht="14.4" x14ac:dyDescent="0.3">
      <c r="B603" s="34"/>
      <c r="C603" s="34"/>
      <c r="D603" s="34"/>
      <c r="E603" s="58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</row>
    <row r="604" spans="2:21" ht="14.4" x14ac:dyDescent="0.3">
      <c r="B604" s="34"/>
      <c r="C604" s="34"/>
      <c r="D604" s="34"/>
      <c r="E604" s="58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</row>
    <row r="605" spans="2:21" ht="14.4" x14ac:dyDescent="0.3">
      <c r="B605" s="34"/>
      <c r="C605" s="34"/>
      <c r="D605" s="34"/>
      <c r="E605" s="58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</row>
    <row r="606" spans="2:21" ht="14.4" x14ac:dyDescent="0.3">
      <c r="B606" s="34"/>
      <c r="C606" s="34"/>
      <c r="D606" s="34"/>
      <c r="E606" s="58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</row>
    <row r="607" spans="2:21" ht="14.4" x14ac:dyDescent="0.3">
      <c r="B607" s="34"/>
      <c r="C607" s="34"/>
      <c r="D607" s="34"/>
      <c r="E607" s="58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</row>
    <row r="608" spans="2:21" ht="14.4" x14ac:dyDescent="0.3">
      <c r="B608" s="34"/>
      <c r="C608" s="34"/>
      <c r="D608" s="34"/>
      <c r="E608" s="58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</row>
    <row r="609" spans="2:21" ht="14.4" x14ac:dyDescent="0.3">
      <c r="B609" s="34"/>
      <c r="C609" s="34"/>
      <c r="D609" s="34"/>
      <c r="E609" s="58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</row>
    <row r="610" spans="2:21" ht="14.4" x14ac:dyDescent="0.3">
      <c r="B610" s="34"/>
      <c r="C610" s="34"/>
      <c r="D610" s="34"/>
      <c r="E610" s="58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</row>
    <row r="611" spans="2:21" ht="14.4" x14ac:dyDescent="0.3">
      <c r="B611" s="34"/>
      <c r="C611" s="34"/>
      <c r="D611" s="34"/>
      <c r="E611" s="58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</row>
    <row r="612" spans="2:21" ht="14.4" x14ac:dyDescent="0.3">
      <c r="B612" s="34"/>
      <c r="C612" s="34"/>
      <c r="D612" s="34"/>
      <c r="E612" s="58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</row>
    <row r="613" spans="2:21" ht="14.4" x14ac:dyDescent="0.3">
      <c r="B613" s="34"/>
      <c r="C613" s="34"/>
      <c r="D613" s="34"/>
      <c r="E613" s="58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</row>
    <row r="614" spans="2:21" ht="14.4" x14ac:dyDescent="0.3">
      <c r="B614" s="34"/>
      <c r="C614" s="34"/>
      <c r="D614" s="34"/>
      <c r="E614" s="58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</row>
    <row r="615" spans="2:21" ht="14.4" x14ac:dyDescent="0.3">
      <c r="B615" s="34"/>
      <c r="C615" s="34"/>
      <c r="D615" s="34"/>
      <c r="E615" s="58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</row>
    <row r="616" spans="2:21" ht="14.4" x14ac:dyDescent="0.3">
      <c r="B616" s="34"/>
      <c r="C616" s="34"/>
      <c r="D616" s="34"/>
      <c r="E616" s="58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</row>
    <row r="617" spans="2:21" ht="14.4" x14ac:dyDescent="0.3">
      <c r="B617" s="34"/>
      <c r="C617" s="34"/>
      <c r="D617" s="34"/>
      <c r="E617" s="58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</row>
    <row r="618" spans="2:21" ht="14.4" x14ac:dyDescent="0.3">
      <c r="B618" s="34"/>
      <c r="C618" s="34"/>
      <c r="D618" s="34"/>
      <c r="E618" s="58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</row>
    <row r="619" spans="2:21" ht="14.4" x14ac:dyDescent="0.3">
      <c r="B619" s="34"/>
      <c r="C619" s="34"/>
      <c r="D619" s="34"/>
      <c r="E619" s="58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</row>
    <row r="620" spans="2:21" ht="14.4" x14ac:dyDescent="0.3">
      <c r="B620" s="34"/>
      <c r="C620" s="34"/>
      <c r="D620" s="34"/>
      <c r="E620" s="58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</row>
    <row r="621" spans="2:21" ht="14.4" x14ac:dyDescent="0.3">
      <c r="B621" s="34"/>
      <c r="C621" s="34"/>
      <c r="D621" s="34"/>
      <c r="E621" s="58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</row>
    <row r="622" spans="2:21" ht="14.4" x14ac:dyDescent="0.3">
      <c r="B622" s="34"/>
      <c r="C622" s="34"/>
      <c r="D622" s="34"/>
      <c r="E622" s="58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</row>
    <row r="623" spans="2:21" ht="14.4" x14ac:dyDescent="0.3">
      <c r="B623" s="34"/>
      <c r="C623" s="34"/>
      <c r="D623" s="34"/>
      <c r="E623" s="58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</row>
    <row r="624" spans="2:21" ht="14.4" x14ac:dyDescent="0.3">
      <c r="B624" s="34"/>
      <c r="C624" s="34"/>
      <c r="D624" s="34"/>
      <c r="E624" s="58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</row>
    <row r="625" spans="2:21" ht="14.4" x14ac:dyDescent="0.3">
      <c r="B625" s="34"/>
      <c r="C625" s="34"/>
      <c r="D625" s="34"/>
      <c r="E625" s="58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</row>
    <row r="626" spans="2:21" ht="14.4" x14ac:dyDescent="0.3">
      <c r="B626" s="34"/>
      <c r="C626" s="34"/>
      <c r="D626" s="34"/>
      <c r="E626" s="58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</row>
    <row r="627" spans="2:21" ht="14.4" x14ac:dyDescent="0.3">
      <c r="B627" s="34"/>
      <c r="C627" s="34"/>
      <c r="D627" s="34"/>
      <c r="E627" s="58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</row>
    <row r="628" spans="2:21" ht="14.4" x14ac:dyDescent="0.3">
      <c r="B628" s="34"/>
      <c r="C628" s="34"/>
      <c r="D628" s="34"/>
      <c r="E628" s="58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</row>
    <row r="629" spans="2:21" ht="14.4" x14ac:dyDescent="0.3">
      <c r="B629" s="34"/>
      <c r="C629" s="34"/>
      <c r="D629" s="34"/>
      <c r="E629" s="58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</row>
    <row r="630" spans="2:21" ht="14.4" x14ac:dyDescent="0.3">
      <c r="B630" s="34"/>
      <c r="C630" s="34"/>
      <c r="D630" s="34"/>
      <c r="E630" s="58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</row>
    <row r="631" spans="2:21" ht="14.4" x14ac:dyDescent="0.3">
      <c r="B631" s="34"/>
      <c r="C631" s="34"/>
      <c r="D631" s="34"/>
      <c r="E631" s="58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</row>
    <row r="632" spans="2:21" ht="14.4" x14ac:dyDescent="0.3">
      <c r="B632" s="34"/>
      <c r="C632" s="34"/>
      <c r="D632" s="34"/>
      <c r="E632" s="58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</row>
    <row r="633" spans="2:21" ht="14.4" x14ac:dyDescent="0.3">
      <c r="B633" s="34"/>
      <c r="C633" s="34"/>
      <c r="D633" s="34"/>
      <c r="E633" s="58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</row>
    <row r="634" spans="2:21" ht="14.4" x14ac:dyDescent="0.3">
      <c r="B634" s="34"/>
      <c r="C634" s="34"/>
      <c r="D634" s="34"/>
      <c r="E634" s="58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</row>
    <row r="635" spans="2:21" ht="14.4" x14ac:dyDescent="0.3">
      <c r="B635" s="34"/>
      <c r="C635" s="34"/>
      <c r="D635" s="34"/>
      <c r="E635" s="58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</row>
    <row r="636" spans="2:21" ht="14.4" x14ac:dyDescent="0.3">
      <c r="B636" s="34"/>
      <c r="C636" s="34"/>
      <c r="D636" s="34"/>
      <c r="E636" s="58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</row>
    <row r="637" spans="2:21" ht="14.4" x14ac:dyDescent="0.3">
      <c r="B637" s="34"/>
      <c r="C637" s="34"/>
      <c r="D637" s="34"/>
      <c r="E637" s="58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</row>
    <row r="638" spans="2:21" ht="14.4" x14ac:dyDescent="0.3">
      <c r="B638" s="34"/>
      <c r="C638" s="34"/>
      <c r="D638" s="34"/>
      <c r="E638" s="58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</row>
    <row r="639" spans="2:21" ht="14.4" x14ac:dyDescent="0.3">
      <c r="B639" s="34"/>
      <c r="C639" s="34"/>
      <c r="D639" s="34"/>
      <c r="E639" s="58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</row>
    <row r="640" spans="2:21" ht="14.4" x14ac:dyDescent="0.3">
      <c r="B640" s="34"/>
      <c r="C640" s="34"/>
      <c r="D640" s="34"/>
      <c r="E640" s="58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</row>
    <row r="641" spans="2:21" ht="14.4" x14ac:dyDescent="0.3">
      <c r="B641" s="34"/>
      <c r="C641" s="34"/>
      <c r="D641" s="34"/>
      <c r="E641" s="58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</row>
    <row r="642" spans="2:21" ht="14.4" x14ac:dyDescent="0.3">
      <c r="B642" s="34"/>
      <c r="C642" s="34"/>
      <c r="D642" s="34"/>
      <c r="E642" s="58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</row>
    <row r="643" spans="2:21" ht="14.4" x14ac:dyDescent="0.3">
      <c r="B643" s="34"/>
      <c r="C643" s="34"/>
      <c r="D643" s="34"/>
      <c r="E643" s="58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</row>
    <row r="644" spans="2:21" ht="14.4" x14ac:dyDescent="0.3">
      <c r="B644" s="34"/>
      <c r="C644" s="34"/>
      <c r="D644" s="34"/>
      <c r="E644" s="58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</row>
    <row r="645" spans="2:21" ht="14.4" x14ac:dyDescent="0.3">
      <c r="B645" s="34"/>
      <c r="C645" s="34"/>
      <c r="D645" s="34"/>
      <c r="E645" s="58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</row>
    <row r="646" spans="2:21" ht="14.4" x14ac:dyDescent="0.3">
      <c r="B646" s="34"/>
      <c r="C646" s="34"/>
      <c r="D646" s="34"/>
      <c r="E646" s="58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</row>
    <row r="647" spans="2:21" ht="14.4" x14ac:dyDescent="0.3">
      <c r="B647" s="34"/>
      <c r="C647" s="34"/>
      <c r="D647" s="34"/>
      <c r="E647" s="58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</row>
    <row r="648" spans="2:21" ht="14.4" x14ac:dyDescent="0.3">
      <c r="B648" s="34"/>
      <c r="C648" s="34"/>
      <c r="D648" s="34"/>
      <c r="E648" s="58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</row>
    <row r="649" spans="2:21" ht="14.4" x14ac:dyDescent="0.3">
      <c r="B649" s="34"/>
      <c r="C649" s="34"/>
      <c r="D649" s="34"/>
      <c r="E649" s="58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</row>
    <row r="650" spans="2:21" ht="14.4" x14ac:dyDescent="0.3">
      <c r="B650" s="34"/>
      <c r="C650" s="34"/>
      <c r="D650" s="34"/>
      <c r="E650" s="58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</row>
    <row r="651" spans="2:21" ht="14.4" x14ac:dyDescent="0.3">
      <c r="B651" s="34"/>
      <c r="C651" s="34"/>
      <c r="D651" s="34"/>
      <c r="E651" s="58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</row>
    <row r="652" spans="2:21" ht="14.4" x14ac:dyDescent="0.3">
      <c r="B652" s="34"/>
      <c r="C652" s="34"/>
      <c r="D652" s="34"/>
      <c r="E652" s="58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</row>
    <row r="653" spans="2:21" ht="14.4" x14ac:dyDescent="0.3">
      <c r="B653" s="34"/>
      <c r="C653" s="34"/>
      <c r="D653" s="34"/>
      <c r="E653" s="58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</row>
    <row r="654" spans="2:21" ht="14.4" x14ac:dyDescent="0.3">
      <c r="B654" s="34"/>
      <c r="C654" s="34"/>
      <c r="D654" s="34"/>
      <c r="E654" s="58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</row>
    <row r="655" spans="2:21" ht="14.4" x14ac:dyDescent="0.3">
      <c r="B655" s="34"/>
      <c r="C655" s="34"/>
      <c r="D655" s="34"/>
      <c r="E655" s="58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</row>
    <row r="656" spans="2:21" ht="14.4" x14ac:dyDescent="0.3">
      <c r="B656" s="34"/>
      <c r="C656" s="34"/>
      <c r="D656" s="34"/>
      <c r="E656" s="58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</row>
    <row r="657" spans="2:21" ht="14.4" x14ac:dyDescent="0.3">
      <c r="B657" s="34"/>
      <c r="C657" s="34"/>
      <c r="D657" s="34"/>
      <c r="E657" s="58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</row>
    <row r="658" spans="2:21" ht="14.4" x14ac:dyDescent="0.3">
      <c r="B658" s="34"/>
      <c r="C658" s="34"/>
      <c r="D658" s="34"/>
      <c r="E658" s="58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</row>
    <row r="659" spans="2:21" ht="14.4" x14ac:dyDescent="0.3">
      <c r="B659" s="34"/>
      <c r="C659" s="34"/>
      <c r="D659" s="34"/>
      <c r="E659" s="58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</row>
    <row r="660" spans="2:21" ht="14.4" x14ac:dyDescent="0.3">
      <c r="B660" s="34"/>
      <c r="C660" s="34"/>
      <c r="D660" s="34"/>
      <c r="E660" s="58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</row>
    <row r="661" spans="2:21" ht="14.4" x14ac:dyDescent="0.3">
      <c r="B661" s="34"/>
      <c r="C661" s="34"/>
      <c r="D661" s="34"/>
      <c r="E661" s="58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</row>
    <row r="662" spans="2:21" ht="14.4" x14ac:dyDescent="0.3">
      <c r="B662" s="34"/>
      <c r="C662" s="34"/>
      <c r="D662" s="34"/>
      <c r="E662" s="58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</row>
    <row r="663" spans="2:21" ht="14.4" x14ac:dyDescent="0.3">
      <c r="B663" s="34"/>
      <c r="C663" s="34"/>
      <c r="D663" s="34"/>
      <c r="E663" s="58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</row>
    <row r="664" spans="2:21" ht="14.4" x14ac:dyDescent="0.3">
      <c r="B664" s="34"/>
      <c r="C664" s="34"/>
      <c r="D664" s="34"/>
      <c r="E664" s="58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</row>
    <row r="665" spans="2:21" ht="14.4" x14ac:dyDescent="0.3">
      <c r="B665" s="34"/>
      <c r="C665" s="34"/>
      <c r="D665" s="34"/>
      <c r="E665" s="58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</row>
    <row r="666" spans="2:21" ht="14.4" x14ac:dyDescent="0.3">
      <c r="B666" s="34"/>
      <c r="C666" s="34"/>
      <c r="D666" s="34"/>
      <c r="E666" s="58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</row>
    <row r="667" spans="2:21" ht="14.4" x14ac:dyDescent="0.3">
      <c r="B667" s="34"/>
      <c r="C667" s="34"/>
      <c r="D667" s="34"/>
      <c r="E667" s="58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</row>
    <row r="668" spans="2:21" ht="14.4" x14ac:dyDescent="0.3">
      <c r="B668" s="34"/>
      <c r="C668" s="34"/>
      <c r="D668" s="34"/>
      <c r="E668" s="58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</row>
    <row r="669" spans="2:21" ht="14.4" x14ac:dyDescent="0.3">
      <c r="B669" s="34"/>
      <c r="C669" s="34"/>
      <c r="D669" s="34"/>
      <c r="E669" s="58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</row>
    <row r="670" spans="2:21" ht="14.4" x14ac:dyDescent="0.3">
      <c r="B670" s="34"/>
      <c r="C670" s="34"/>
      <c r="D670" s="34"/>
      <c r="E670" s="58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</row>
    <row r="671" spans="2:21" ht="14.4" x14ac:dyDescent="0.3">
      <c r="B671" s="34"/>
      <c r="C671" s="34"/>
      <c r="D671" s="34"/>
      <c r="E671" s="58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</row>
    <row r="672" spans="2:21" ht="14.4" x14ac:dyDescent="0.3">
      <c r="B672" s="34"/>
      <c r="C672" s="34"/>
      <c r="D672" s="34"/>
      <c r="E672" s="58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</row>
    <row r="673" spans="2:21" ht="14.4" x14ac:dyDescent="0.3">
      <c r="B673" s="34"/>
      <c r="C673" s="34"/>
      <c r="D673" s="34"/>
      <c r="E673" s="58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</row>
    <row r="674" spans="2:21" ht="14.4" x14ac:dyDescent="0.3">
      <c r="B674" s="34"/>
      <c r="C674" s="34"/>
      <c r="D674" s="34"/>
      <c r="E674" s="58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</row>
    <row r="675" spans="2:21" ht="14.4" x14ac:dyDescent="0.3">
      <c r="B675" s="34"/>
      <c r="C675" s="34"/>
      <c r="D675" s="34"/>
      <c r="E675" s="58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</row>
    <row r="676" spans="2:21" ht="14.4" x14ac:dyDescent="0.3">
      <c r="B676" s="34"/>
      <c r="C676" s="34"/>
      <c r="D676" s="34"/>
      <c r="E676" s="58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</row>
    <row r="677" spans="2:21" ht="14.4" x14ac:dyDescent="0.3">
      <c r="B677" s="34"/>
      <c r="C677" s="34"/>
      <c r="D677" s="34"/>
      <c r="E677" s="58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</row>
    <row r="678" spans="2:21" ht="14.4" x14ac:dyDescent="0.3">
      <c r="B678" s="34"/>
      <c r="C678" s="34"/>
      <c r="D678" s="34"/>
      <c r="E678" s="58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</row>
    <row r="679" spans="2:21" ht="14.4" x14ac:dyDescent="0.3">
      <c r="B679" s="34"/>
      <c r="C679" s="34"/>
      <c r="D679" s="34"/>
      <c r="E679" s="58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</row>
    <row r="680" spans="2:21" ht="14.4" x14ac:dyDescent="0.3">
      <c r="B680" s="34"/>
      <c r="C680" s="34"/>
      <c r="D680" s="34"/>
      <c r="E680" s="58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</row>
    <row r="681" spans="2:21" ht="14.4" x14ac:dyDescent="0.3">
      <c r="B681" s="34"/>
      <c r="C681" s="34"/>
      <c r="D681" s="34"/>
      <c r="E681" s="58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</row>
    <row r="682" spans="2:21" ht="14.4" x14ac:dyDescent="0.3">
      <c r="B682" s="34"/>
      <c r="C682" s="34"/>
      <c r="D682" s="34"/>
      <c r="E682" s="58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</row>
    <row r="683" spans="2:21" ht="14.4" x14ac:dyDescent="0.3">
      <c r="B683" s="34"/>
      <c r="C683" s="34"/>
      <c r="D683" s="34"/>
      <c r="E683" s="58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</row>
    <row r="684" spans="2:21" ht="14.4" x14ac:dyDescent="0.3">
      <c r="B684" s="34"/>
      <c r="C684" s="34"/>
      <c r="D684" s="34"/>
      <c r="E684" s="58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</row>
    <row r="685" spans="2:21" ht="14.4" x14ac:dyDescent="0.3">
      <c r="B685" s="34"/>
      <c r="C685" s="34"/>
      <c r="D685" s="34"/>
      <c r="E685" s="58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</row>
    <row r="686" spans="2:21" ht="14.4" x14ac:dyDescent="0.3">
      <c r="B686" s="34"/>
      <c r="C686" s="34"/>
      <c r="D686" s="34"/>
      <c r="E686" s="58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</row>
    <row r="687" spans="2:21" ht="14.4" x14ac:dyDescent="0.3">
      <c r="B687" s="34"/>
      <c r="C687" s="34"/>
      <c r="D687" s="34"/>
      <c r="E687" s="58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</row>
    <row r="688" spans="2:21" ht="14.4" x14ac:dyDescent="0.3">
      <c r="B688" s="34"/>
      <c r="C688" s="34"/>
      <c r="D688" s="34"/>
      <c r="E688" s="58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</row>
    <row r="689" spans="2:21" ht="14.4" x14ac:dyDescent="0.3">
      <c r="B689" s="34"/>
      <c r="C689" s="34"/>
      <c r="D689" s="34"/>
      <c r="E689" s="58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</row>
    <row r="690" spans="2:21" ht="14.4" x14ac:dyDescent="0.3">
      <c r="B690" s="34"/>
      <c r="C690" s="34"/>
      <c r="D690" s="34"/>
      <c r="E690" s="58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</row>
    <row r="691" spans="2:21" ht="14.4" x14ac:dyDescent="0.3">
      <c r="B691" s="34"/>
      <c r="C691" s="34"/>
      <c r="D691" s="34"/>
      <c r="E691" s="58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</row>
    <row r="692" spans="2:21" ht="14.4" x14ac:dyDescent="0.3">
      <c r="B692" s="34"/>
      <c r="C692" s="34"/>
      <c r="D692" s="34"/>
      <c r="E692" s="58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</row>
    <row r="693" spans="2:21" ht="14.4" x14ac:dyDescent="0.3">
      <c r="B693" s="34"/>
      <c r="C693" s="34"/>
      <c r="D693" s="34"/>
      <c r="E693" s="58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</row>
    <row r="694" spans="2:21" ht="14.4" x14ac:dyDescent="0.3">
      <c r="B694" s="34"/>
      <c r="C694" s="34"/>
      <c r="D694" s="34"/>
      <c r="E694" s="58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</row>
    <row r="695" spans="2:21" ht="14.4" x14ac:dyDescent="0.3">
      <c r="B695" s="34"/>
      <c r="C695" s="34"/>
      <c r="D695" s="34"/>
      <c r="E695" s="58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</row>
    <row r="696" spans="2:21" ht="14.4" x14ac:dyDescent="0.3">
      <c r="B696" s="34"/>
      <c r="C696" s="34"/>
      <c r="D696" s="34"/>
      <c r="E696" s="58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</row>
    <row r="697" spans="2:21" ht="14.4" x14ac:dyDescent="0.3">
      <c r="B697" s="34"/>
      <c r="C697" s="34"/>
      <c r="D697" s="34"/>
      <c r="E697" s="58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</row>
    <row r="698" spans="2:21" ht="14.4" x14ac:dyDescent="0.3">
      <c r="B698" s="34"/>
      <c r="C698" s="34"/>
      <c r="D698" s="34"/>
      <c r="E698" s="58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</row>
    <row r="699" spans="2:21" ht="14.4" x14ac:dyDescent="0.3">
      <c r="B699" s="34"/>
      <c r="C699" s="34"/>
      <c r="D699" s="34"/>
      <c r="E699" s="58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</row>
    <row r="700" spans="2:21" ht="14.4" x14ac:dyDescent="0.3">
      <c r="B700" s="34"/>
      <c r="C700" s="34"/>
      <c r="D700" s="34"/>
      <c r="E700" s="58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</row>
    <row r="701" spans="2:21" ht="14.4" x14ac:dyDescent="0.3">
      <c r="B701" s="34"/>
      <c r="C701" s="34"/>
      <c r="D701" s="34"/>
      <c r="E701" s="58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</row>
    <row r="702" spans="2:21" ht="14.4" x14ac:dyDescent="0.3">
      <c r="B702" s="34"/>
      <c r="C702" s="34"/>
      <c r="D702" s="34"/>
      <c r="E702" s="58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</row>
    <row r="703" spans="2:21" ht="14.4" x14ac:dyDescent="0.3">
      <c r="B703" s="34"/>
      <c r="C703" s="34"/>
      <c r="D703" s="34"/>
      <c r="E703" s="58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</row>
    <row r="704" spans="2:21" ht="14.4" x14ac:dyDescent="0.3">
      <c r="B704" s="34"/>
      <c r="C704" s="34"/>
      <c r="D704" s="34"/>
      <c r="E704" s="58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</row>
    <row r="705" spans="2:21" ht="14.4" x14ac:dyDescent="0.3">
      <c r="B705" s="34"/>
      <c r="C705" s="34"/>
      <c r="D705" s="34"/>
      <c r="E705" s="58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</row>
    <row r="706" spans="2:21" ht="14.4" x14ac:dyDescent="0.3">
      <c r="B706" s="34"/>
      <c r="C706" s="34"/>
      <c r="D706" s="34"/>
      <c r="E706" s="58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</row>
    <row r="707" spans="2:21" ht="14.4" x14ac:dyDescent="0.3">
      <c r="B707" s="34"/>
      <c r="C707" s="34"/>
      <c r="D707" s="34"/>
      <c r="E707" s="58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</row>
    <row r="708" spans="2:21" ht="14.4" x14ac:dyDescent="0.3">
      <c r="B708" s="34"/>
      <c r="C708" s="34"/>
      <c r="D708" s="34"/>
      <c r="E708" s="58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</row>
    <row r="709" spans="2:21" ht="14.4" x14ac:dyDescent="0.3">
      <c r="B709" s="34"/>
      <c r="C709" s="34"/>
      <c r="D709" s="34"/>
      <c r="E709" s="58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</row>
    <row r="710" spans="2:21" ht="14.4" x14ac:dyDescent="0.3">
      <c r="B710" s="34"/>
      <c r="C710" s="34"/>
      <c r="D710" s="34"/>
      <c r="E710" s="58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</row>
    <row r="711" spans="2:21" ht="14.4" x14ac:dyDescent="0.3">
      <c r="B711" s="34"/>
      <c r="C711" s="34"/>
      <c r="D711" s="34"/>
      <c r="E711" s="58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</row>
    <row r="712" spans="2:21" ht="14.4" x14ac:dyDescent="0.3">
      <c r="B712" s="34"/>
      <c r="C712" s="34"/>
      <c r="D712" s="34"/>
      <c r="E712" s="58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</row>
    <row r="713" spans="2:21" ht="14.4" x14ac:dyDescent="0.3">
      <c r="B713" s="34"/>
      <c r="C713" s="34"/>
      <c r="D713" s="34"/>
      <c r="E713" s="58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</row>
    <row r="714" spans="2:21" ht="14.4" x14ac:dyDescent="0.3">
      <c r="B714" s="34"/>
      <c r="C714" s="34"/>
      <c r="D714" s="34"/>
      <c r="E714" s="58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</row>
    <row r="715" spans="2:21" ht="14.4" x14ac:dyDescent="0.3">
      <c r="B715" s="34"/>
      <c r="C715" s="34"/>
      <c r="D715" s="34"/>
      <c r="E715" s="58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</row>
    <row r="716" spans="2:21" ht="14.4" x14ac:dyDescent="0.3">
      <c r="B716" s="34"/>
      <c r="C716" s="34"/>
      <c r="D716" s="34"/>
      <c r="E716" s="58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</row>
    <row r="717" spans="2:21" ht="14.4" x14ac:dyDescent="0.3">
      <c r="B717" s="34"/>
      <c r="C717" s="34"/>
      <c r="D717" s="34"/>
      <c r="E717" s="58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</row>
    <row r="718" spans="2:21" ht="14.4" x14ac:dyDescent="0.3">
      <c r="B718" s="34"/>
      <c r="C718" s="34"/>
      <c r="D718" s="34"/>
      <c r="E718" s="58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</row>
    <row r="719" spans="2:21" ht="14.4" x14ac:dyDescent="0.3">
      <c r="B719" s="34"/>
      <c r="C719" s="34"/>
      <c r="D719" s="34"/>
      <c r="E719" s="58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</row>
    <row r="720" spans="2:21" ht="14.4" x14ac:dyDescent="0.3">
      <c r="B720" s="34"/>
      <c r="C720" s="34"/>
      <c r="D720" s="34"/>
      <c r="E720" s="58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</row>
    <row r="721" spans="2:21" ht="14.4" x14ac:dyDescent="0.3">
      <c r="B721" s="34"/>
      <c r="C721" s="34"/>
      <c r="D721" s="34"/>
      <c r="E721" s="58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</row>
    <row r="722" spans="2:21" ht="14.4" x14ac:dyDescent="0.3">
      <c r="B722" s="34"/>
      <c r="C722" s="34"/>
      <c r="D722" s="34"/>
      <c r="E722" s="58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</row>
    <row r="723" spans="2:21" ht="14.4" x14ac:dyDescent="0.3">
      <c r="B723" s="34"/>
      <c r="C723" s="34"/>
      <c r="D723" s="34"/>
      <c r="E723" s="58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</row>
    <row r="724" spans="2:21" ht="14.4" x14ac:dyDescent="0.3">
      <c r="B724" s="34"/>
      <c r="C724" s="34"/>
      <c r="D724" s="34"/>
      <c r="E724" s="58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</row>
    <row r="725" spans="2:21" ht="14.4" x14ac:dyDescent="0.3">
      <c r="B725" s="34"/>
      <c r="C725" s="34"/>
      <c r="D725" s="34"/>
      <c r="E725" s="58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</row>
    <row r="726" spans="2:21" ht="14.4" x14ac:dyDescent="0.3">
      <c r="B726" s="34"/>
      <c r="C726" s="34"/>
      <c r="D726" s="34"/>
      <c r="E726" s="58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</row>
    <row r="727" spans="2:21" ht="14.4" x14ac:dyDescent="0.3">
      <c r="B727" s="34"/>
      <c r="C727" s="34"/>
      <c r="D727" s="34"/>
      <c r="E727" s="58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</row>
    <row r="728" spans="2:21" ht="14.4" x14ac:dyDescent="0.3">
      <c r="B728" s="34"/>
      <c r="C728" s="34"/>
      <c r="D728" s="34"/>
      <c r="E728" s="58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</row>
    <row r="729" spans="2:21" ht="14.4" x14ac:dyDescent="0.3">
      <c r="B729" s="34"/>
      <c r="C729" s="34"/>
      <c r="D729" s="34"/>
      <c r="E729" s="58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</row>
    <row r="730" spans="2:21" ht="14.4" x14ac:dyDescent="0.3">
      <c r="B730" s="34"/>
      <c r="C730" s="34"/>
      <c r="D730" s="34"/>
      <c r="E730" s="58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</row>
    <row r="731" spans="2:21" ht="14.4" x14ac:dyDescent="0.3">
      <c r="B731" s="34"/>
      <c r="C731" s="34"/>
      <c r="D731" s="34"/>
      <c r="E731" s="58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</row>
    <row r="732" spans="2:21" ht="14.4" x14ac:dyDescent="0.3">
      <c r="B732" s="34"/>
      <c r="C732" s="34"/>
      <c r="D732" s="34"/>
      <c r="E732" s="58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</row>
    <row r="733" spans="2:21" ht="14.4" x14ac:dyDescent="0.3">
      <c r="B733" s="34"/>
      <c r="C733" s="34"/>
      <c r="D733" s="34"/>
      <c r="E733" s="58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</row>
    <row r="734" spans="2:21" ht="14.4" x14ac:dyDescent="0.3">
      <c r="B734" s="34"/>
      <c r="C734" s="34"/>
      <c r="D734" s="34"/>
      <c r="E734" s="58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</row>
    <row r="735" spans="2:21" ht="14.4" x14ac:dyDescent="0.3">
      <c r="B735" s="34"/>
      <c r="C735" s="34"/>
      <c r="D735" s="34"/>
      <c r="E735" s="58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</row>
    <row r="736" spans="2:21" ht="14.4" x14ac:dyDescent="0.3">
      <c r="B736" s="34"/>
      <c r="C736" s="34"/>
      <c r="D736" s="34"/>
      <c r="E736" s="58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</row>
    <row r="737" spans="2:21" ht="14.4" x14ac:dyDescent="0.3">
      <c r="B737" s="34"/>
      <c r="C737" s="34"/>
      <c r="D737" s="34"/>
      <c r="E737" s="58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</row>
    <row r="738" spans="2:21" ht="14.4" x14ac:dyDescent="0.3">
      <c r="B738" s="34"/>
      <c r="C738" s="34"/>
      <c r="D738" s="34"/>
      <c r="E738" s="58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</row>
    <row r="739" spans="2:21" ht="14.4" x14ac:dyDescent="0.3">
      <c r="B739" s="34"/>
      <c r="C739" s="34"/>
      <c r="D739" s="34"/>
      <c r="E739" s="58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</row>
    <row r="740" spans="2:21" ht="14.4" x14ac:dyDescent="0.3">
      <c r="B740" s="34"/>
      <c r="C740" s="34"/>
      <c r="D740" s="34"/>
      <c r="E740" s="58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</row>
    <row r="741" spans="2:21" ht="14.4" x14ac:dyDescent="0.3">
      <c r="B741" s="34"/>
      <c r="C741" s="34"/>
      <c r="D741" s="34"/>
      <c r="E741" s="58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</row>
    <row r="742" spans="2:21" ht="14.4" x14ac:dyDescent="0.3">
      <c r="B742" s="34"/>
      <c r="C742" s="34"/>
      <c r="D742" s="34"/>
      <c r="E742" s="58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</row>
    <row r="743" spans="2:21" ht="14.4" x14ac:dyDescent="0.3">
      <c r="B743" s="34"/>
      <c r="C743" s="34"/>
      <c r="D743" s="34"/>
      <c r="E743" s="58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</row>
    <row r="744" spans="2:21" ht="14.4" x14ac:dyDescent="0.3">
      <c r="B744" s="34"/>
      <c r="C744" s="34"/>
      <c r="D744" s="34"/>
      <c r="E744" s="58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</row>
    <row r="745" spans="2:21" ht="14.4" x14ac:dyDescent="0.3">
      <c r="B745" s="34"/>
      <c r="C745" s="34"/>
      <c r="D745" s="34"/>
      <c r="E745" s="58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</row>
    <row r="746" spans="2:21" ht="14.4" x14ac:dyDescent="0.3">
      <c r="B746" s="34"/>
      <c r="C746" s="34"/>
      <c r="D746" s="34"/>
      <c r="E746" s="58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</row>
    <row r="747" spans="2:21" ht="14.4" x14ac:dyDescent="0.3">
      <c r="B747" s="34"/>
      <c r="C747" s="34"/>
      <c r="D747" s="34"/>
      <c r="E747" s="58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</row>
    <row r="748" spans="2:21" ht="14.4" x14ac:dyDescent="0.3">
      <c r="B748" s="34"/>
      <c r="C748" s="34"/>
      <c r="D748" s="34"/>
      <c r="E748" s="58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</row>
    <row r="749" spans="2:21" ht="14.4" x14ac:dyDescent="0.3">
      <c r="B749" s="34"/>
      <c r="C749" s="34"/>
      <c r="D749" s="34"/>
      <c r="E749" s="58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</row>
    <row r="750" spans="2:21" ht="14.4" x14ac:dyDescent="0.3">
      <c r="B750" s="34"/>
      <c r="C750" s="34"/>
      <c r="D750" s="34"/>
      <c r="E750" s="58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</row>
    <row r="751" spans="2:21" ht="14.4" x14ac:dyDescent="0.3">
      <c r="B751" s="34"/>
      <c r="C751" s="34"/>
      <c r="D751" s="34"/>
      <c r="E751" s="58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</row>
    <row r="752" spans="2:21" ht="14.4" x14ac:dyDescent="0.3">
      <c r="B752" s="34"/>
      <c r="C752" s="34"/>
      <c r="D752" s="34"/>
      <c r="E752" s="58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</row>
    <row r="753" spans="2:21" ht="14.4" x14ac:dyDescent="0.3">
      <c r="B753" s="34"/>
      <c r="C753" s="34"/>
      <c r="D753" s="34"/>
      <c r="E753" s="58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</row>
    <row r="754" spans="2:21" ht="14.4" x14ac:dyDescent="0.3">
      <c r="B754" s="34"/>
      <c r="C754" s="34"/>
      <c r="D754" s="34"/>
      <c r="E754" s="58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</row>
    <row r="755" spans="2:21" ht="14.4" x14ac:dyDescent="0.3">
      <c r="B755" s="34"/>
      <c r="C755" s="34"/>
      <c r="D755" s="34"/>
      <c r="E755" s="58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</row>
    <row r="756" spans="2:21" ht="14.4" x14ac:dyDescent="0.3">
      <c r="B756" s="34"/>
      <c r="C756" s="34"/>
      <c r="D756" s="34"/>
      <c r="E756" s="58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</row>
    <row r="757" spans="2:21" ht="14.4" x14ac:dyDescent="0.3">
      <c r="B757" s="34"/>
      <c r="C757" s="34"/>
      <c r="D757" s="34"/>
      <c r="E757" s="58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</row>
    <row r="758" spans="2:21" ht="14.4" x14ac:dyDescent="0.3">
      <c r="B758" s="34"/>
      <c r="C758" s="34"/>
      <c r="D758" s="34"/>
      <c r="E758" s="58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</row>
    <row r="759" spans="2:21" ht="14.4" x14ac:dyDescent="0.3">
      <c r="B759" s="34"/>
      <c r="C759" s="34"/>
      <c r="D759" s="34"/>
      <c r="E759" s="58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</row>
    <row r="760" spans="2:21" ht="14.4" x14ac:dyDescent="0.3">
      <c r="B760" s="34"/>
      <c r="C760" s="34"/>
      <c r="D760" s="34"/>
      <c r="E760" s="58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</row>
    <row r="761" spans="2:21" ht="14.4" x14ac:dyDescent="0.3">
      <c r="B761" s="34"/>
      <c r="C761" s="34"/>
      <c r="D761" s="34"/>
      <c r="E761" s="58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</row>
    <row r="762" spans="2:21" ht="14.4" x14ac:dyDescent="0.3">
      <c r="B762" s="34"/>
      <c r="C762" s="34"/>
      <c r="D762" s="34"/>
      <c r="E762" s="58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</row>
    <row r="763" spans="2:21" ht="14.4" x14ac:dyDescent="0.3">
      <c r="B763" s="34"/>
      <c r="C763" s="34"/>
      <c r="D763" s="34"/>
      <c r="E763" s="58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</row>
    <row r="764" spans="2:21" ht="14.4" x14ac:dyDescent="0.3">
      <c r="B764" s="34"/>
      <c r="C764" s="34"/>
      <c r="D764" s="34"/>
      <c r="E764" s="58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</row>
    <row r="765" spans="2:21" ht="14.4" x14ac:dyDescent="0.3">
      <c r="B765" s="34"/>
      <c r="C765" s="34"/>
      <c r="D765" s="34"/>
      <c r="E765" s="58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</row>
    <row r="766" spans="2:21" ht="14.4" x14ac:dyDescent="0.3">
      <c r="B766" s="34"/>
      <c r="C766" s="34"/>
      <c r="D766" s="34"/>
      <c r="E766" s="58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</row>
    <row r="767" spans="2:21" ht="14.4" x14ac:dyDescent="0.3">
      <c r="B767" s="34"/>
      <c r="C767" s="34"/>
      <c r="D767" s="34"/>
      <c r="E767" s="58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</row>
    <row r="768" spans="2:21" ht="14.4" x14ac:dyDescent="0.3">
      <c r="B768" s="34"/>
      <c r="C768" s="34"/>
      <c r="D768" s="34"/>
      <c r="E768" s="58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</row>
    <row r="769" spans="2:21" ht="14.4" x14ac:dyDescent="0.3">
      <c r="B769" s="34"/>
      <c r="C769" s="34"/>
      <c r="D769" s="34"/>
      <c r="E769" s="58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</row>
    <row r="770" spans="2:21" ht="14.4" x14ac:dyDescent="0.3">
      <c r="B770" s="34"/>
      <c r="C770" s="34"/>
      <c r="D770" s="34"/>
      <c r="E770" s="58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</row>
    <row r="771" spans="2:21" ht="14.4" x14ac:dyDescent="0.3">
      <c r="B771" s="34"/>
      <c r="C771" s="34"/>
      <c r="D771" s="34"/>
      <c r="E771" s="58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</row>
    <row r="772" spans="2:21" ht="14.4" x14ac:dyDescent="0.3">
      <c r="B772" s="34"/>
      <c r="C772" s="34"/>
      <c r="D772" s="34"/>
      <c r="E772" s="58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</row>
    <row r="773" spans="2:21" ht="14.4" x14ac:dyDescent="0.3">
      <c r="B773" s="34"/>
      <c r="C773" s="34"/>
      <c r="D773" s="34"/>
      <c r="E773" s="58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</row>
    <row r="774" spans="2:21" ht="14.4" x14ac:dyDescent="0.3">
      <c r="B774" s="34"/>
      <c r="C774" s="34"/>
      <c r="D774" s="34"/>
      <c r="E774" s="58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</row>
    <row r="775" spans="2:21" ht="14.4" x14ac:dyDescent="0.3">
      <c r="B775" s="34"/>
      <c r="C775" s="34"/>
      <c r="D775" s="34"/>
      <c r="E775" s="58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</row>
    <row r="776" spans="2:21" ht="14.4" x14ac:dyDescent="0.3">
      <c r="B776" s="34"/>
      <c r="C776" s="34"/>
      <c r="D776" s="34"/>
      <c r="E776" s="58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</row>
    <row r="777" spans="2:21" ht="14.4" x14ac:dyDescent="0.3">
      <c r="B777" s="34"/>
      <c r="C777" s="34"/>
      <c r="D777" s="34"/>
      <c r="E777" s="58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</row>
    <row r="778" spans="2:21" ht="14.4" x14ac:dyDescent="0.3">
      <c r="B778" s="34"/>
      <c r="C778" s="34"/>
      <c r="D778" s="34"/>
      <c r="E778" s="58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</row>
    <row r="779" spans="2:21" ht="14.4" x14ac:dyDescent="0.3">
      <c r="B779" s="34"/>
      <c r="C779" s="34"/>
      <c r="D779" s="34"/>
      <c r="E779" s="58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</row>
    <row r="780" spans="2:21" ht="14.4" x14ac:dyDescent="0.3">
      <c r="B780" s="34"/>
      <c r="C780" s="34"/>
      <c r="D780" s="34"/>
      <c r="E780" s="58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</row>
    <row r="781" spans="2:21" ht="14.4" x14ac:dyDescent="0.3">
      <c r="B781" s="34"/>
      <c r="C781" s="34"/>
      <c r="D781" s="34"/>
      <c r="E781" s="58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</row>
    <row r="782" spans="2:21" ht="14.4" x14ac:dyDescent="0.3">
      <c r="B782" s="34"/>
      <c r="C782" s="34"/>
      <c r="D782" s="34"/>
      <c r="E782" s="58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</row>
    <row r="783" spans="2:21" ht="14.4" x14ac:dyDescent="0.3">
      <c r="B783" s="34"/>
      <c r="C783" s="34"/>
      <c r="D783" s="34"/>
      <c r="E783" s="58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</row>
    <row r="784" spans="2:21" ht="14.4" x14ac:dyDescent="0.3">
      <c r="B784" s="34"/>
      <c r="C784" s="34"/>
      <c r="D784" s="34"/>
      <c r="E784" s="58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</row>
    <row r="785" spans="2:21" ht="14.4" x14ac:dyDescent="0.3">
      <c r="B785" s="34"/>
      <c r="C785" s="34"/>
      <c r="D785" s="34"/>
      <c r="E785" s="58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</row>
    <row r="786" spans="2:21" ht="14.4" x14ac:dyDescent="0.3">
      <c r="B786" s="34"/>
      <c r="C786" s="34"/>
      <c r="D786" s="34"/>
      <c r="E786" s="58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</row>
    <row r="787" spans="2:21" ht="14.4" x14ac:dyDescent="0.3">
      <c r="B787" s="34"/>
      <c r="C787" s="34"/>
      <c r="D787" s="34"/>
      <c r="E787" s="58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</row>
    <row r="788" spans="2:21" ht="14.4" x14ac:dyDescent="0.3">
      <c r="B788" s="34"/>
      <c r="C788" s="34"/>
      <c r="D788" s="34"/>
      <c r="E788" s="58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</row>
    <row r="789" spans="2:21" ht="14.4" x14ac:dyDescent="0.3">
      <c r="B789" s="34"/>
      <c r="C789" s="34"/>
      <c r="D789" s="34"/>
      <c r="E789" s="58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</row>
    <row r="790" spans="2:21" ht="14.4" x14ac:dyDescent="0.3">
      <c r="B790" s="34"/>
      <c r="C790" s="34"/>
      <c r="D790" s="34"/>
      <c r="E790" s="58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</row>
    <row r="791" spans="2:21" ht="14.4" x14ac:dyDescent="0.3">
      <c r="B791" s="34"/>
      <c r="C791" s="34"/>
      <c r="D791" s="34"/>
      <c r="E791" s="58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</row>
    <row r="792" spans="2:21" ht="14.4" x14ac:dyDescent="0.3">
      <c r="B792" s="34"/>
      <c r="C792" s="34"/>
      <c r="D792" s="34"/>
      <c r="E792" s="58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</row>
    <row r="793" spans="2:21" ht="14.4" x14ac:dyDescent="0.3">
      <c r="B793" s="34"/>
      <c r="C793" s="34"/>
      <c r="D793" s="34"/>
      <c r="E793" s="58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</row>
    <row r="794" spans="2:21" ht="14.4" x14ac:dyDescent="0.3">
      <c r="B794" s="34"/>
      <c r="C794" s="34"/>
      <c r="D794" s="34"/>
      <c r="E794" s="58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</row>
    <row r="795" spans="2:21" ht="14.4" x14ac:dyDescent="0.3">
      <c r="B795" s="34"/>
      <c r="C795" s="34"/>
      <c r="D795" s="34"/>
      <c r="E795" s="58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</row>
    <row r="796" spans="2:21" ht="14.4" x14ac:dyDescent="0.3">
      <c r="B796" s="34"/>
      <c r="C796" s="34"/>
      <c r="D796" s="34"/>
      <c r="E796" s="58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</row>
    <row r="797" spans="2:21" ht="14.4" x14ac:dyDescent="0.3">
      <c r="B797" s="34"/>
      <c r="C797" s="34"/>
      <c r="D797" s="34"/>
      <c r="E797" s="58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</row>
    <row r="798" spans="2:21" ht="14.4" x14ac:dyDescent="0.3">
      <c r="B798" s="34"/>
      <c r="C798" s="34"/>
      <c r="D798" s="34"/>
      <c r="E798" s="58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</row>
    <row r="799" spans="2:21" ht="14.4" x14ac:dyDescent="0.3">
      <c r="B799" s="34"/>
      <c r="C799" s="34"/>
      <c r="D799" s="34"/>
      <c r="E799" s="58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</row>
    <row r="800" spans="2:21" ht="14.4" x14ac:dyDescent="0.3">
      <c r="B800" s="34"/>
      <c r="C800" s="34"/>
      <c r="D800" s="34"/>
      <c r="E800" s="58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</row>
    <row r="801" spans="2:21" ht="14.4" x14ac:dyDescent="0.3">
      <c r="B801" s="34"/>
      <c r="C801" s="34"/>
      <c r="D801" s="34"/>
      <c r="E801" s="58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</row>
    <row r="802" spans="2:21" ht="14.4" x14ac:dyDescent="0.3">
      <c r="B802" s="34"/>
      <c r="C802" s="34"/>
      <c r="D802" s="34"/>
      <c r="E802" s="58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</row>
    <row r="803" spans="2:21" ht="14.4" x14ac:dyDescent="0.3">
      <c r="B803" s="34"/>
      <c r="C803" s="34"/>
      <c r="D803" s="34"/>
      <c r="E803" s="58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</row>
    <row r="804" spans="2:21" ht="14.4" x14ac:dyDescent="0.3">
      <c r="B804" s="34"/>
      <c r="C804" s="34"/>
      <c r="D804" s="34"/>
      <c r="E804" s="58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</row>
    <row r="805" spans="2:21" ht="14.4" x14ac:dyDescent="0.3">
      <c r="B805" s="34"/>
      <c r="C805" s="34"/>
      <c r="D805" s="34"/>
      <c r="E805" s="58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</row>
    <row r="806" spans="2:21" ht="14.4" x14ac:dyDescent="0.3">
      <c r="B806" s="34"/>
      <c r="C806" s="34"/>
      <c r="D806" s="34"/>
      <c r="E806" s="58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</row>
    <row r="807" spans="2:21" ht="14.4" x14ac:dyDescent="0.3">
      <c r="B807" s="34"/>
      <c r="C807" s="34"/>
      <c r="D807" s="34"/>
      <c r="E807" s="58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</row>
    <row r="808" spans="2:21" ht="14.4" x14ac:dyDescent="0.3">
      <c r="B808" s="34"/>
      <c r="C808" s="34"/>
      <c r="D808" s="34"/>
      <c r="E808" s="58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</row>
    <row r="809" spans="2:21" ht="14.4" x14ac:dyDescent="0.3">
      <c r="B809" s="34"/>
      <c r="C809" s="34"/>
      <c r="D809" s="34"/>
      <c r="E809" s="58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</row>
    <row r="810" spans="2:21" ht="14.4" x14ac:dyDescent="0.3">
      <c r="B810" s="34"/>
      <c r="C810" s="34"/>
      <c r="D810" s="34"/>
      <c r="E810" s="58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</row>
    <row r="811" spans="2:21" ht="14.4" x14ac:dyDescent="0.3">
      <c r="B811" s="34"/>
      <c r="C811" s="34"/>
      <c r="D811" s="34"/>
      <c r="E811" s="58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</row>
    <row r="812" spans="2:21" ht="14.4" x14ac:dyDescent="0.3">
      <c r="B812" s="34"/>
      <c r="C812" s="34"/>
      <c r="D812" s="34"/>
      <c r="E812" s="58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</row>
    <row r="813" spans="2:21" ht="14.4" x14ac:dyDescent="0.3">
      <c r="B813" s="34"/>
      <c r="C813" s="34"/>
      <c r="D813" s="34"/>
      <c r="E813" s="58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</row>
    <row r="814" spans="2:21" ht="14.4" x14ac:dyDescent="0.3">
      <c r="B814" s="34"/>
      <c r="C814" s="34"/>
      <c r="D814" s="34"/>
      <c r="E814" s="58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</row>
    <row r="815" spans="2:21" ht="14.4" x14ac:dyDescent="0.3">
      <c r="B815" s="34"/>
      <c r="C815" s="34"/>
      <c r="D815" s="34"/>
      <c r="E815" s="58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</row>
    <row r="816" spans="2:21" ht="14.4" x14ac:dyDescent="0.3">
      <c r="B816" s="34"/>
      <c r="C816" s="34"/>
      <c r="D816" s="34"/>
      <c r="E816" s="58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</row>
    <row r="817" spans="2:21" ht="14.4" x14ac:dyDescent="0.3">
      <c r="B817" s="34"/>
      <c r="C817" s="34"/>
      <c r="D817" s="34"/>
      <c r="E817" s="58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</row>
    <row r="818" spans="2:21" ht="14.4" x14ac:dyDescent="0.3">
      <c r="B818" s="34"/>
      <c r="C818" s="34"/>
      <c r="D818" s="34"/>
      <c r="E818" s="58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</row>
    <row r="819" spans="2:21" ht="14.4" x14ac:dyDescent="0.3">
      <c r="B819" s="34"/>
      <c r="C819" s="34"/>
      <c r="D819" s="34"/>
      <c r="E819" s="58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</row>
    <row r="820" spans="2:21" ht="14.4" x14ac:dyDescent="0.3">
      <c r="B820" s="34"/>
      <c r="C820" s="34"/>
      <c r="D820" s="34"/>
      <c r="E820" s="58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</row>
    <row r="821" spans="2:21" ht="14.4" x14ac:dyDescent="0.3">
      <c r="B821" s="34"/>
      <c r="C821" s="34"/>
      <c r="D821" s="34"/>
      <c r="E821" s="58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</row>
    <row r="822" spans="2:21" ht="14.4" x14ac:dyDescent="0.3">
      <c r="B822" s="34"/>
      <c r="C822" s="34"/>
      <c r="D822" s="34"/>
      <c r="E822" s="58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</row>
    <row r="823" spans="2:21" ht="14.4" x14ac:dyDescent="0.3">
      <c r="B823" s="34"/>
      <c r="C823" s="34"/>
      <c r="D823" s="34"/>
      <c r="E823" s="58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</row>
    <row r="824" spans="2:21" ht="14.4" x14ac:dyDescent="0.3">
      <c r="B824" s="34"/>
      <c r="C824" s="34"/>
      <c r="D824" s="34"/>
      <c r="E824" s="58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</row>
    <row r="825" spans="2:21" ht="14.4" x14ac:dyDescent="0.3">
      <c r="B825" s="34"/>
      <c r="C825" s="34"/>
      <c r="D825" s="34"/>
      <c r="E825" s="58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</row>
    <row r="826" spans="2:21" ht="14.4" x14ac:dyDescent="0.3">
      <c r="B826" s="34"/>
      <c r="C826" s="34"/>
      <c r="D826" s="34"/>
      <c r="E826" s="58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</row>
    <row r="827" spans="2:21" ht="14.4" x14ac:dyDescent="0.3">
      <c r="B827" s="34"/>
      <c r="C827" s="34"/>
      <c r="D827" s="34"/>
      <c r="E827" s="58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</row>
    <row r="828" spans="2:21" ht="14.4" x14ac:dyDescent="0.3">
      <c r="B828" s="34"/>
      <c r="C828" s="34"/>
      <c r="D828" s="34"/>
      <c r="E828" s="58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</row>
    <row r="829" spans="2:21" ht="14.4" x14ac:dyDescent="0.3">
      <c r="B829" s="34"/>
      <c r="C829" s="34"/>
      <c r="D829" s="34"/>
      <c r="E829" s="58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</row>
    <row r="830" spans="2:21" ht="14.4" x14ac:dyDescent="0.3">
      <c r="B830" s="34"/>
      <c r="C830" s="34"/>
      <c r="D830" s="34"/>
      <c r="E830" s="58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</row>
    <row r="831" spans="2:21" ht="14.4" x14ac:dyDescent="0.3">
      <c r="B831" s="34"/>
      <c r="C831" s="34"/>
      <c r="D831" s="34"/>
      <c r="E831" s="58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</row>
    <row r="832" spans="2:21" ht="14.4" x14ac:dyDescent="0.3">
      <c r="B832" s="34"/>
      <c r="C832" s="34"/>
      <c r="D832" s="34"/>
      <c r="E832" s="58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</row>
    <row r="833" spans="2:21" ht="14.4" x14ac:dyDescent="0.3">
      <c r="B833" s="34"/>
      <c r="C833" s="34"/>
      <c r="D833" s="34"/>
      <c r="E833" s="58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</row>
    <row r="834" spans="2:21" ht="14.4" x14ac:dyDescent="0.3">
      <c r="B834" s="34"/>
      <c r="C834" s="34"/>
      <c r="D834" s="34"/>
      <c r="E834" s="58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</row>
    <row r="835" spans="2:21" ht="14.4" x14ac:dyDescent="0.3">
      <c r="B835" s="34"/>
      <c r="C835" s="34"/>
      <c r="D835" s="34"/>
      <c r="E835" s="58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</row>
    <row r="836" spans="2:21" ht="14.4" x14ac:dyDescent="0.3">
      <c r="B836" s="34"/>
      <c r="C836" s="34"/>
      <c r="D836" s="34"/>
      <c r="E836" s="58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</row>
    <row r="837" spans="2:21" ht="14.4" x14ac:dyDescent="0.3">
      <c r="B837" s="34"/>
      <c r="C837" s="34"/>
      <c r="D837" s="34"/>
      <c r="E837" s="58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</row>
    <row r="838" spans="2:21" ht="14.4" x14ac:dyDescent="0.3">
      <c r="B838" s="34"/>
      <c r="C838" s="34"/>
      <c r="D838" s="34"/>
      <c r="E838" s="58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</row>
    <row r="839" spans="2:21" ht="14.4" x14ac:dyDescent="0.3">
      <c r="B839" s="34"/>
      <c r="C839" s="34"/>
      <c r="D839" s="34"/>
      <c r="E839" s="58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</row>
    <row r="840" spans="2:21" ht="14.4" x14ac:dyDescent="0.3">
      <c r="B840" s="34"/>
      <c r="C840" s="34"/>
      <c r="D840" s="34"/>
      <c r="E840" s="58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</row>
    <row r="841" spans="2:21" ht="14.4" x14ac:dyDescent="0.3">
      <c r="B841" s="34"/>
      <c r="C841" s="34"/>
      <c r="D841" s="34"/>
      <c r="E841" s="58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</row>
    <row r="842" spans="2:21" ht="14.4" x14ac:dyDescent="0.3">
      <c r="B842" s="34"/>
      <c r="C842" s="34"/>
      <c r="D842" s="34"/>
      <c r="E842" s="58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</row>
    <row r="843" spans="2:21" ht="14.4" x14ac:dyDescent="0.3">
      <c r="B843" s="34"/>
      <c r="C843" s="34"/>
      <c r="D843" s="34"/>
      <c r="E843" s="58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</row>
    <row r="844" spans="2:21" ht="14.4" x14ac:dyDescent="0.3">
      <c r="B844" s="34"/>
      <c r="C844" s="34"/>
      <c r="D844" s="34"/>
      <c r="E844" s="58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</row>
    <row r="845" spans="2:21" ht="14.4" x14ac:dyDescent="0.3">
      <c r="B845" s="34"/>
      <c r="C845" s="34"/>
      <c r="D845" s="34"/>
      <c r="E845" s="58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</row>
    <row r="846" spans="2:21" ht="14.4" x14ac:dyDescent="0.3">
      <c r="B846" s="34"/>
      <c r="C846" s="34"/>
      <c r="D846" s="34"/>
      <c r="E846" s="58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</row>
    <row r="847" spans="2:21" ht="14.4" x14ac:dyDescent="0.3">
      <c r="B847" s="34"/>
      <c r="C847" s="34"/>
      <c r="D847" s="34"/>
      <c r="E847" s="58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</row>
    <row r="848" spans="2:21" ht="14.4" x14ac:dyDescent="0.3">
      <c r="B848" s="34"/>
      <c r="C848" s="34"/>
      <c r="D848" s="34"/>
      <c r="E848" s="58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</row>
    <row r="849" spans="2:21" ht="14.4" x14ac:dyDescent="0.3">
      <c r="B849" s="34"/>
      <c r="C849" s="34"/>
      <c r="D849" s="34"/>
      <c r="E849" s="58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</row>
    <row r="850" spans="2:21" ht="14.4" x14ac:dyDescent="0.3">
      <c r="B850" s="34"/>
      <c r="C850" s="34"/>
      <c r="D850" s="34"/>
      <c r="E850" s="58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</row>
    <row r="851" spans="2:21" ht="14.4" x14ac:dyDescent="0.3">
      <c r="B851" s="34"/>
      <c r="C851" s="34"/>
      <c r="D851" s="34"/>
      <c r="E851" s="58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</row>
    <row r="852" spans="2:21" ht="14.4" x14ac:dyDescent="0.3">
      <c r="B852" s="34"/>
      <c r="C852" s="34"/>
      <c r="D852" s="34"/>
      <c r="E852" s="58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</row>
    <row r="853" spans="2:21" ht="14.4" x14ac:dyDescent="0.3">
      <c r="B853" s="34"/>
      <c r="C853" s="34"/>
      <c r="D853" s="34"/>
      <c r="E853" s="58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</row>
    <row r="854" spans="2:21" ht="14.4" x14ac:dyDescent="0.3">
      <c r="B854" s="34"/>
      <c r="C854" s="34"/>
      <c r="D854" s="34"/>
      <c r="E854" s="58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</row>
    <row r="855" spans="2:21" ht="14.4" x14ac:dyDescent="0.3">
      <c r="B855" s="34"/>
      <c r="C855" s="34"/>
      <c r="D855" s="34"/>
      <c r="E855" s="58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</row>
    <row r="856" spans="2:21" ht="14.4" x14ac:dyDescent="0.3">
      <c r="B856" s="34"/>
      <c r="C856" s="34"/>
      <c r="D856" s="34"/>
      <c r="E856" s="58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</row>
    <row r="857" spans="2:21" ht="14.4" x14ac:dyDescent="0.3">
      <c r="B857" s="34"/>
      <c r="C857" s="34"/>
      <c r="D857" s="34"/>
      <c r="E857" s="58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</row>
    <row r="858" spans="2:21" ht="14.4" x14ac:dyDescent="0.3">
      <c r="B858" s="34"/>
      <c r="C858" s="34"/>
      <c r="D858" s="34"/>
      <c r="E858" s="58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</row>
    <row r="859" spans="2:21" ht="14.4" x14ac:dyDescent="0.3">
      <c r="B859" s="34"/>
      <c r="C859" s="34"/>
      <c r="D859" s="34"/>
      <c r="E859" s="58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</row>
    <row r="860" spans="2:21" ht="14.4" x14ac:dyDescent="0.3">
      <c r="B860" s="34"/>
      <c r="C860" s="34"/>
      <c r="D860" s="34"/>
      <c r="E860" s="58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</row>
    <row r="861" spans="2:21" ht="14.4" x14ac:dyDescent="0.3">
      <c r="B861" s="34"/>
      <c r="C861" s="34"/>
      <c r="D861" s="34"/>
      <c r="E861" s="58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</row>
    <row r="862" spans="2:21" ht="14.4" x14ac:dyDescent="0.3">
      <c r="B862" s="34"/>
      <c r="C862" s="34"/>
      <c r="D862" s="34"/>
      <c r="E862" s="58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</row>
    <row r="863" spans="2:21" ht="14.4" x14ac:dyDescent="0.3">
      <c r="B863" s="34"/>
      <c r="C863" s="34"/>
      <c r="D863" s="34"/>
      <c r="E863" s="58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</row>
    <row r="864" spans="2:21" ht="14.4" x14ac:dyDescent="0.3">
      <c r="B864" s="34"/>
      <c r="C864" s="34"/>
      <c r="D864" s="34"/>
      <c r="E864" s="58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</row>
    <row r="865" spans="2:21" ht="14.4" x14ac:dyDescent="0.3">
      <c r="B865" s="34"/>
      <c r="C865" s="34"/>
      <c r="D865" s="34"/>
      <c r="E865" s="58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</row>
    <row r="866" spans="2:21" ht="14.4" x14ac:dyDescent="0.3">
      <c r="B866" s="34"/>
      <c r="C866" s="34"/>
      <c r="D866" s="34"/>
      <c r="E866" s="58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</row>
    <row r="867" spans="2:21" ht="14.4" x14ac:dyDescent="0.3">
      <c r="B867" s="34"/>
      <c r="C867" s="34"/>
      <c r="D867" s="34"/>
      <c r="E867" s="58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</row>
    <row r="868" spans="2:21" ht="14.4" x14ac:dyDescent="0.3">
      <c r="B868" s="34"/>
      <c r="C868" s="34"/>
      <c r="D868" s="34"/>
      <c r="E868" s="58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</row>
    <row r="869" spans="2:21" ht="14.4" x14ac:dyDescent="0.3">
      <c r="B869" s="34"/>
      <c r="C869" s="34"/>
      <c r="D869" s="34"/>
      <c r="E869" s="58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</row>
    <row r="870" spans="2:21" ht="14.4" x14ac:dyDescent="0.3">
      <c r="B870" s="34"/>
      <c r="C870" s="34"/>
      <c r="D870" s="34"/>
      <c r="E870" s="58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</row>
    <row r="871" spans="2:21" ht="14.4" x14ac:dyDescent="0.3">
      <c r="B871" s="34"/>
      <c r="C871" s="34"/>
      <c r="D871" s="34"/>
      <c r="E871" s="58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</row>
    <row r="872" spans="2:21" ht="14.4" x14ac:dyDescent="0.3">
      <c r="B872" s="34"/>
      <c r="C872" s="34"/>
      <c r="D872" s="34"/>
      <c r="E872" s="58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</row>
    <row r="873" spans="2:21" ht="14.4" x14ac:dyDescent="0.3">
      <c r="B873" s="34"/>
      <c r="C873" s="34"/>
      <c r="D873" s="34"/>
      <c r="E873" s="58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</row>
    <row r="874" spans="2:21" ht="14.4" x14ac:dyDescent="0.3">
      <c r="B874" s="34"/>
      <c r="C874" s="34"/>
      <c r="D874" s="34"/>
      <c r="E874" s="58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</row>
    <row r="875" spans="2:21" ht="14.4" x14ac:dyDescent="0.3">
      <c r="B875" s="34"/>
      <c r="C875" s="34"/>
      <c r="D875" s="34"/>
      <c r="E875" s="58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</row>
    <row r="876" spans="2:21" ht="14.4" x14ac:dyDescent="0.3">
      <c r="B876" s="34"/>
      <c r="C876" s="34"/>
      <c r="D876" s="34"/>
      <c r="E876" s="58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</row>
    <row r="877" spans="2:21" ht="14.4" x14ac:dyDescent="0.3">
      <c r="B877" s="34"/>
      <c r="C877" s="34"/>
      <c r="D877" s="34"/>
      <c r="E877" s="58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</row>
    <row r="878" spans="2:21" ht="14.4" x14ac:dyDescent="0.3">
      <c r="B878" s="34"/>
      <c r="C878" s="34"/>
      <c r="D878" s="34"/>
      <c r="E878" s="58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</row>
    <row r="879" spans="2:21" ht="14.4" x14ac:dyDescent="0.3">
      <c r="B879" s="34"/>
      <c r="C879" s="34"/>
      <c r="D879" s="34"/>
      <c r="E879" s="58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</row>
    <row r="880" spans="2:21" ht="14.4" x14ac:dyDescent="0.3">
      <c r="B880" s="34"/>
      <c r="C880" s="34"/>
      <c r="D880" s="34"/>
      <c r="E880" s="58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</row>
    <row r="881" spans="2:21" ht="14.4" x14ac:dyDescent="0.3">
      <c r="B881" s="34"/>
      <c r="C881" s="34"/>
      <c r="D881" s="34"/>
      <c r="E881" s="58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</row>
    <row r="882" spans="2:21" ht="14.4" x14ac:dyDescent="0.3">
      <c r="B882" s="34"/>
      <c r="C882" s="34"/>
      <c r="D882" s="34"/>
      <c r="E882" s="58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</row>
    <row r="883" spans="2:21" ht="14.4" x14ac:dyDescent="0.3">
      <c r="B883" s="34"/>
      <c r="C883" s="34"/>
      <c r="D883" s="34"/>
      <c r="E883" s="58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</row>
    <row r="884" spans="2:21" ht="14.4" x14ac:dyDescent="0.3">
      <c r="B884" s="34"/>
      <c r="C884" s="34"/>
      <c r="D884" s="34"/>
      <c r="E884" s="58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</row>
    <row r="885" spans="2:21" ht="14.4" x14ac:dyDescent="0.3">
      <c r="B885" s="34"/>
      <c r="C885" s="34"/>
      <c r="D885" s="34"/>
      <c r="E885" s="58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</row>
    <row r="886" spans="2:21" ht="14.4" x14ac:dyDescent="0.3">
      <c r="B886" s="34"/>
      <c r="C886" s="34"/>
      <c r="D886" s="34"/>
      <c r="E886" s="58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</row>
    <row r="887" spans="2:21" ht="14.4" x14ac:dyDescent="0.3">
      <c r="B887" s="34"/>
      <c r="C887" s="34"/>
      <c r="D887" s="34"/>
      <c r="E887" s="58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</row>
    <row r="888" spans="2:21" ht="14.4" x14ac:dyDescent="0.3">
      <c r="B888" s="34"/>
      <c r="C888" s="34"/>
      <c r="D888" s="34"/>
      <c r="E888" s="58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</row>
    <row r="889" spans="2:21" ht="14.4" x14ac:dyDescent="0.3">
      <c r="B889" s="34"/>
      <c r="C889" s="34"/>
      <c r="D889" s="34"/>
      <c r="E889" s="58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</row>
    <row r="890" spans="2:21" ht="14.4" x14ac:dyDescent="0.3">
      <c r="B890" s="34"/>
      <c r="C890" s="34"/>
      <c r="D890" s="34"/>
      <c r="E890" s="58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</row>
    <row r="891" spans="2:21" ht="14.4" x14ac:dyDescent="0.3">
      <c r="B891" s="34"/>
      <c r="C891" s="34"/>
      <c r="D891" s="34"/>
      <c r="E891" s="58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</row>
    <row r="892" spans="2:21" ht="14.4" x14ac:dyDescent="0.3">
      <c r="B892" s="34"/>
      <c r="C892" s="34"/>
      <c r="D892" s="34"/>
      <c r="E892" s="58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</row>
    <row r="893" spans="2:21" ht="14.4" x14ac:dyDescent="0.3">
      <c r="B893" s="34"/>
      <c r="C893" s="34"/>
      <c r="D893" s="34"/>
      <c r="E893" s="58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</row>
    <row r="894" spans="2:21" ht="14.4" x14ac:dyDescent="0.3">
      <c r="B894" s="34"/>
      <c r="C894" s="34"/>
      <c r="D894" s="34"/>
      <c r="E894" s="58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</row>
    <row r="895" spans="2:21" ht="14.4" x14ac:dyDescent="0.3">
      <c r="B895" s="34"/>
      <c r="C895" s="34"/>
      <c r="D895" s="34"/>
      <c r="E895" s="58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</row>
    <row r="896" spans="2:21" ht="14.4" x14ac:dyDescent="0.3">
      <c r="B896" s="34"/>
      <c r="C896" s="34"/>
      <c r="D896" s="34"/>
      <c r="E896" s="58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</row>
    <row r="897" spans="2:21" ht="14.4" x14ac:dyDescent="0.3">
      <c r="B897" s="34"/>
      <c r="C897" s="34"/>
      <c r="D897" s="34"/>
      <c r="E897" s="58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</row>
    <row r="898" spans="2:21" ht="14.4" x14ac:dyDescent="0.3">
      <c r="B898" s="34"/>
      <c r="C898" s="34"/>
      <c r="D898" s="34"/>
      <c r="E898" s="58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</row>
    <row r="899" spans="2:21" ht="14.4" x14ac:dyDescent="0.3">
      <c r="B899" s="34"/>
      <c r="C899" s="34"/>
      <c r="D899" s="34"/>
      <c r="E899" s="58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</row>
    <row r="900" spans="2:21" ht="14.4" x14ac:dyDescent="0.3">
      <c r="B900" s="34"/>
      <c r="C900" s="34"/>
      <c r="D900" s="34"/>
      <c r="E900" s="58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</row>
    <row r="901" spans="2:21" ht="14.4" x14ac:dyDescent="0.3">
      <c r="B901" s="34"/>
      <c r="C901" s="34"/>
      <c r="D901" s="34"/>
      <c r="E901" s="58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</row>
    <row r="902" spans="2:21" ht="14.4" x14ac:dyDescent="0.3">
      <c r="B902" s="34"/>
      <c r="C902" s="34"/>
      <c r="D902" s="34"/>
      <c r="E902" s="58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</row>
    <row r="903" spans="2:21" ht="14.4" x14ac:dyDescent="0.3">
      <c r="B903" s="34"/>
      <c r="C903" s="34"/>
      <c r="D903" s="34"/>
      <c r="E903" s="58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</row>
    <row r="904" spans="2:21" ht="14.4" x14ac:dyDescent="0.3">
      <c r="B904" s="34"/>
      <c r="C904" s="34"/>
      <c r="D904" s="34"/>
      <c r="E904" s="58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</row>
    <row r="905" spans="2:21" ht="14.4" x14ac:dyDescent="0.3">
      <c r="B905" s="34"/>
      <c r="C905" s="34"/>
      <c r="D905" s="34"/>
      <c r="E905" s="58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</row>
    <row r="906" spans="2:21" ht="14.4" x14ac:dyDescent="0.3">
      <c r="B906" s="34"/>
      <c r="C906" s="34"/>
      <c r="D906" s="34"/>
      <c r="E906" s="58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</row>
    <row r="907" spans="2:21" ht="14.4" x14ac:dyDescent="0.3">
      <c r="B907" s="34"/>
      <c r="C907" s="34"/>
      <c r="D907" s="34"/>
      <c r="E907" s="58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</row>
    <row r="908" spans="2:21" ht="14.4" x14ac:dyDescent="0.3">
      <c r="B908" s="34"/>
      <c r="C908" s="34"/>
      <c r="D908" s="34"/>
      <c r="E908" s="58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</row>
    <row r="909" spans="2:21" ht="14.4" x14ac:dyDescent="0.3">
      <c r="B909" s="34"/>
      <c r="C909" s="34"/>
      <c r="D909" s="34"/>
      <c r="E909" s="58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</row>
    <row r="910" spans="2:21" ht="14.4" x14ac:dyDescent="0.3">
      <c r="B910" s="34"/>
      <c r="C910" s="34"/>
      <c r="D910" s="34"/>
      <c r="E910" s="58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</row>
    <row r="911" spans="2:21" ht="14.4" x14ac:dyDescent="0.3">
      <c r="B911" s="34"/>
      <c r="C911" s="34"/>
      <c r="D911" s="34"/>
      <c r="E911" s="58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</row>
    <row r="912" spans="2:21" ht="14.4" x14ac:dyDescent="0.3">
      <c r="B912" s="34"/>
      <c r="C912" s="34"/>
      <c r="D912" s="34"/>
      <c r="E912" s="58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</row>
    <row r="913" spans="2:21" ht="14.4" x14ac:dyDescent="0.3">
      <c r="B913" s="34"/>
      <c r="C913" s="34"/>
      <c r="D913" s="34"/>
      <c r="E913" s="58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</row>
    <row r="914" spans="2:21" ht="14.4" x14ac:dyDescent="0.3">
      <c r="B914" s="34"/>
      <c r="C914" s="34"/>
      <c r="D914" s="34"/>
      <c r="E914" s="58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</row>
    <row r="915" spans="2:21" ht="14.4" x14ac:dyDescent="0.3">
      <c r="B915" s="34"/>
      <c r="C915" s="34"/>
      <c r="D915" s="34"/>
      <c r="E915" s="58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</row>
    <row r="916" spans="2:21" ht="14.4" x14ac:dyDescent="0.3">
      <c r="B916" s="34"/>
      <c r="C916" s="34"/>
      <c r="D916" s="34"/>
      <c r="E916" s="58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</row>
    <row r="917" spans="2:21" ht="14.4" x14ac:dyDescent="0.3">
      <c r="B917" s="34"/>
      <c r="C917" s="34"/>
      <c r="D917" s="34"/>
      <c r="E917" s="58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</row>
    <row r="918" spans="2:21" ht="14.4" x14ac:dyDescent="0.3">
      <c r="B918" s="34"/>
      <c r="C918" s="34"/>
      <c r="D918" s="34"/>
      <c r="E918" s="58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</row>
    <row r="919" spans="2:21" ht="14.4" x14ac:dyDescent="0.3">
      <c r="B919" s="34"/>
      <c r="C919" s="34"/>
      <c r="D919" s="34"/>
      <c r="E919" s="58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</row>
    <row r="920" spans="2:21" ht="14.4" x14ac:dyDescent="0.3">
      <c r="B920" s="34"/>
      <c r="C920" s="34"/>
      <c r="D920" s="34"/>
      <c r="E920" s="58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</row>
    <row r="921" spans="2:21" ht="14.4" x14ac:dyDescent="0.3">
      <c r="B921" s="34"/>
      <c r="C921" s="34"/>
      <c r="D921" s="34"/>
      <c r="E921" s="58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</row>
    <row r="922" spans="2:21" ht="14.4" x14ac:dyDescent="0.3">
      <c r="B922" s="34"/>
      <c r="C922" s="34"/>
      <c r="D922" s="34"/>
      <c r="E922" s="58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</row>
    <row r="923" spans="2:21" ht="14.4" x14ac:dyDescent="0.3">
      <c r="B923" s="34"/>
      <c r="C923" s="34"/>
      <c r="D923" s="34"/>
      <c r="E923" s="58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</row>
    <row r="924" spans="2:21" ht="14.4" x14ac:dyDescent="0.3">
      <c r="B924" s="34"/>
      <c r="C924" s="34"/>
      <c r="D924" s="34"/>
      <c r="E924" s="58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</row>
    <row r="925" spans="2:21" ht="14.4" x14ac:dyDescent="0.3">
      <c r="B925" s="34"/>
      <c r="C925" s="34"/>
      <c r="D925" s="34"/>
      <c r="E925" s="58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</row>
    <row r="926" spans="2:21" ht="14.4" x14ac:dyDescent="0.3">
      <c r="B926" s="34"/>
      <c r="C926" s="34"/>
      <c r="D926" s="34"/>
      <c r="E926" s="58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</row>
    <row r="927" spans="2:21" ht="14.4" x14ac:dyDescent="0.3">
      <c r="B927" s="34"/>
      <c r="C927" s="34"/>
      <c r="D927" s="34"/>
      <c r="E927" s="58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</row>
    <row r="928" spans="2:21" ht="14.4" x14ac:dyDescent="0.3">
      <c r="B928" s="34"/>
      <c r="C928" s="34"/>
      <c r="D928" s="34"/>
      <c r="E928" s="58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</row>
    <row r="929" spans="2:21" ht="14.4" x14ac:dyDescent="0.3">
      <c r="B929" s="34"/>
      <c r="C929" s="34"/>
      <c r="D929" s="34"/>
      <c r="E929" s="58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</row>
    <row r="930" spans="2:21" ht="14.4" x14ac:dyDescent="0.3">
      <c r="B930" s="34"/>
      <c r="C930" s="34"/>
      <c r="D930" s="34"/>
      <c r="E930" s="58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</row>
    <row r="931" spans="2:21" ht="14.4" x14ac:dyDescent="0.3">
      <c r="B931" s="34"/>
      <c r="C931" s="34"/>
      <c r="D931" s="34"/>
      <c r="E931" s="58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</row>
    <row r="932" spans="2:21" ht="14.4" x14ac:dyDescent="0.3">
      <c r="B932" s="34"/>
      <c r="C932" s="34"/>
      <c r="D932" s="34"/>
      <c r="E932" s="58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</row>
    <row r="933" spans="2:21" ht="14.4" x14ac:dyDescent="0.3">
      <c r="B933" s="34"/>
      <c r="C933" s="34"/>
      <c r="D933" s="34"/>
      <c r="E933" s="58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</row>
    <row r="934" spans="2:21" ht="14.4" x14ac:dyDescent="0.3">
      <c r="B934" s="34"/>
      <c r="C934" s="34"/>
      <c r="D934" s="34"/>
      <c r="E934" s="58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</row>
    <row r="935" spans="2:21" ht="14.4" x14ac:dyDescent="0.3">
      <c r="B935" s="34"/>
      <c r="C935" s="34"/>
      <c r="D935" s="34"/>
      <c r="E935" s="58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</row>
    <row r="936" spans="2:21" ht="14.4" x14ac:dyDescent="0.3">
      <c r="B936" s="34"/>
      <c r="C936" s="34"/>
      <c r="D936" s="34"/>
      <c r="E936" s="58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</row>
    <row r="937" spans="2:21" ht="14.4" x14ac:dyDescent="0.3">
      <c r="B937" s="34"/>
      <c r="C937" s="34"/>
      <c r="D937" s="34"/>
      <c r="E937" s="58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</row>
    <row r="938" spans="2:21" ht="14.4" x14ac:dyDescent="0.3">
      <c r="B938" s="34"/>
      <c r="C938" s="34"/>
      <c r="D938" s="34"/>
      <c r="E938" s="58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</row>
    <row r="939" spans="2:21" ht="14.4" x14ac:dyDescent="0.3">
      <c r="B939" s="34"/>
      <c r="C939" s="34"/>
      <c r="D939" s="34"/>
      <c r="E939" s="58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</row>
    <row r="940" spans="2:21" ht="14.4" x14ac:dyDescent="0.3">
      <c r="B940" s="34"/>
      <c r="C940" s="34"/>
      <c r="D940" s="34"/>
      <c r="E940" s="58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</row>
    <row r="941" spans="2:21" ht="14.4" x14ac:dyDescent="0.3">
      <c r="B941" s="34"/>
      <c r="C941" s="34"/>
      <c r="D941" s="34"/>
      <c r="E941" s="58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</row>
    <row r="942" spans="2:21" ht="14.4" x14ac:dyDescent="0.3">
      <c r="B942" s="34"/>
      <c r="C942" s="34"/>
      <c r="D942" s="34"/>
      <c r="E942" s="58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</row>
    <row r="943" spans="2:21" ht="14.4" x14ac:dyDescent="0.3">
      <c r="B943" s="34"/>
      <c r="C943" s="34"/>
      <c r="D943" s="34"/>
      <c r="E943" s="58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</row>
    <row r="944" spans="2:21" ht="14.4" x14ac:dyDescent="0.3">
      <c r="B944" s="34"/>
      <c r="C944" s="34"/>
      <c r="D944" s="34"/>
      <c r="E944" s="58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</row>
    <row r="945" spans="2:21" ht="14.4" x14ac:dyDescent="0.3">
      <c r="B945" s="34"/>
      <c r="C945" s="34"/>
      <c r="D945" s="34"/>
      <c r="E945" s="58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</row>
    <row r="946" spans="2:21" ht="14.4" x14ac:dyDescent="0.3">
      <c r="B946" s="34"/>
      <c r="C946" s="34"/>
      <c r="D946" s="34"/>
      <c r="E946" s="58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</row>
    <row r="947" spans="2:21" ht="14.4" x14ac:dyDescent="0.3">
      <c r="B947" s="34"/>
      <c r="C947" s="34"/>
      <c r="D947" s="34"/>
      <c r="E947" s="58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</row>
    <row r="948" spans="2:21" ht="14.4" x14ac:dyDescent="0.3">
      <c r="B948" s="34"/>
      <c r="C948" s="34"/>
      <c r="D948" s="34"/>
      <c r="E948" s="58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</row>
    <row r="949" spans="2:21" ht="14.4" x14ac:dyDescent="0.3">
      <c r="B949" s="34"/>
      <c r="C949" s="34"/>
      <c r="D949" s="34"/>
      <c r="E949" s="58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</row>
    <row r="950" spans="2:21" ht="14.4" x14ac:dyDescent="0.3">
      <c r="B950" s="34"/>
      <c r="C950" s="34"/>
      <c r="D950" s="34"/>
      <c r="E950" s="58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</row>
    <row r="951" spans="2:21" ht="14.4" x14ac:dyDescent="0.3">
      <c r="B951" s="34"/>
      <c r="C951" s="34"/>
      <c r="D951" s="34"/>
      <c r="E951" s="58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</row>
    <row r="952" spans="2:21" ht="14.4" x14ac:dyDescent="0.3">
      <c r="B952" s="34"/>
      <c r="C952" s="34"/>
      <c r="D952" s="34"/>
      <c r="E952" s="58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</row>
    <row r="953" spans="2:21" ht="14.4" x14ac:dyDescent="0.3">
      <c r="B953" s="34"/>
      <c r="C953" s="34"/>
      <c r="D953" s="34"/>
      <c r="E953" s="58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</row>
    <row r="954" spans="2:21" ht="14.4" x14ac:dyDescent="0.3">
      <c r="B954" s="34"/>
      <c r="C954" s="34"/>
      <c r="D954" s="34"/>
      <c r="E954" s="58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</row>
    <row r="955" spans="2:21" ht="14.4" x14ac:dyDescent="0.3">
      <c r="B955" s="34"/>
      <c r="C955" s="34"/>
      <c r="D955" s="34"/>
      <c r="E955" s="58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</row>
    <row r="956" spans="2:21" ht="14.4" x14ac:dyDescent="0.3">
      <c r="B956" s="34"/>
      <c r="C956" s="34"/>
      <c r="D956" s="34"/>
      <c r="E956" s="58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</row>
    <row r="957" spans="2:21" ht="14.4" x14ac:dyDescent="0.3">
      <c r="B957" s="34"/>
      <c r="C957" s="34"/>
      <c r="D957" s="34"/>
      <c r="E957" s="58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</row>
    <row r="958" spans="2:21" ht="14.4" x14ac:dyDescent="0.3">
      <c r="B958" s="34"/>
      <c r="C958" s="34"/>
      <c r="D958" s="34"/>
      <c r="E958" s="58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</row>
    <row r="959" spans="2:21" ht="14.4" x14ac:dyDescent="0.3">
      <c r="B959" s="34"/>
      <c r="C959" s="34"/>
      <c r="D959" s="34"/>
      <c r="E959" s="58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</row>
    <row r="960" spans="2:21" ht="14.4" x14ac:dyDescent="0.3">
      <c r="B960" s="34"/>
      <c r="C960" s="34"/>
      <c r="D960" s="34"/>
      <c r="E960" s="58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</row>
    <row r="961" spans="2:21" ht="14.4" x14ac:dyDescent="0.3">
      <c r="B961" s="34"/>
      <c r="C961" s="34"/>
      <c r="D961" s="34"/>
      <c r="E961" s="58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</row>
    <row r="962" spans="2:21" ht="14.4" x14ac:dyDescent="0.3">
      <c r="B962" s="34"/>
      <c r="C962" s="34"/>
      <c r="D962" s="34"/>
      <c r="E962" s="58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</row>
    <row r="963" spans="2:21" ht="14.4" x14ac:dyDescent="0.3">
      <c r="B963" s="34"/>
      <c r="C963" s="34"/>
      <c r="D963" s="34"/>
      <c r="E963" s="58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</row>
    <row r="964" spans="2:21" ht="14.4" x14ac:dyDescent="0.3">
      <c r="B964" s="34"/>
      <c r="C964" s="34"/>
      <c r="D964" s="34"/>
      <c r="E964" s="58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</row>
    <row r="965" spans="2:21" ht="14.4" x14ac:dyDescent="0.3">
      <c r="B965" s="34"/>
      <c r="C965" s="34"/>
      <c r="D965" s="34"/>
      <c r="E965" s="58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</row>
    <row r="966" spans="2:21" ht="14.4" x14ac:dyDescent="0.3">
      <c r="B966" s="34"/>
      <c r="C966" s="34"/>
      <c r="D966" s="34"/>
      <c r="E966" s="58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</row>
    <row r="967" spans="2:21" ht="14.4" x14ac:dyDescent="0.3">
      <c r="B967" s="34"/>
      <c r="C967" s="34"/>
      <c r="D967" s="34"/>
      <c r="E967" s="58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</row>
    <row r="968" spans="2:21" ht="14.4" x14ac:dyDescent="0.3">
      <c r="B968" s="34"/>
      <c r="C968" s="34"/>
      <c r="D968" s="34"/>
      <c r="E968" s="58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</row>
    <row r="969" spans="2:21" ht="14.4" x14ac:dyDescent="0.3">
      <c r="B969" s="34"/>
      <c r="C969" s="34"/>
      <c r="D969" s="34"/>
      <c r="E969" s="58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</row>
    <row r="970" spans="2:21" ht="14.4" x14ac:dyDescent="0.3">
      <c r="B970" s="34"/>
      <c r="C970" s="34"/>
      <c r="D970" s="34"/>
      <c r="E970" s="58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</row>
    <row r="971" spans="2:21" ht="14.4" x14ac:dyDescent="0.3">
      <c r="B971" s="34"/>
      <c r="C971" s="34"/>
      <c r="D971" s="34"/>
      <c r="E971" s="58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</row>
    <row r="972" spans="2:21" ht="14.4" x14ac:dyDescent="0.3">
      <c r="B972" s="34"/>
      <c r="C972" s="34"/>
      <c r="D972" s="34"/>
      <c r="E972" s="58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</row>
    <row r="973" spans="2:21" ht="14.4" x14ac:dyDescent="0.3">
      <c r="B973" s="34"/>
      <c r="C973" s="34"/>
      <c r="D973" s="34"/>
      <c r="E973" s="58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</row>
    <row r="974" spans="2:21" ht="14.4" x14ac:dyDescent="0.3">
      <c r="B974" s="34"/>
      <c r="C974" s="34"/>
      <c r="D974" s="34"/>
      <c r="E974" s="58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</row>
    <row r="975" spans="2:21" ht="14.4" x14ac:dyDescent="0.3">
      <c r="B975" s="34"/>
      <c r="C975" s="34"/>
      <c r="D975" s="34"/>
      <c r="E975" s="58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</row>
    <row r="976" spans="2:21" ht="14.4" x14ac:dyDescent="0.3">
      <c r="B976" s="34"/>
      <c r="C976" s="34"/>
      <c r="D976" s="34"/>
      <c r="E976" s="58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</row>
    <row r="977" spans="2:21" ht="14.4" x14ac:dyDescent="0.3">
      <c r="B977" s="34"/>
      <c r="C977" s="34"/>
      <c r="D977" s="34"/>
      <c r="E977" s="58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</row>
    <row r="978" spans="2:21" ht="14.4" x14ac:dyDescent="0.3">
      <c r="B978" s="34"/>
      <c r="C978" s="34"/>
      <c r="D978" s="34"/>
      <c r="E978" s="58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</row>
    <row r="979" spans="2:21" ht="14.4" x14ac:dyDescent="0.3">
      <c r="B979" s="34"/>
      <c r="C979" s="34"/>
      <c r="D979" s="34"/>
      <c r="E979" s="58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</row>
    <row r="980" spans="2:21" ht="14.4" x14ac:dyDescent="0.3">
      <c r="B980" s="34"/>
      <c r="C980" s="34"/>
      <c r="D980" s="34"/>
      <c r="E980" s="58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</row>
    <row r="981" spans="2:21" ht="14.4" x14ac:dyDescent="0.3">
      <c r="B981" s="34"/>
      <c r="C981" s="34"/>
      <c r="D981" s="34"/>
      <c r="E981" s="58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</row>
    <row r="982" spans="2:21" ht="14.4" x14ac:dyDescent="0.3">
      <c r="B982" s="34"/>
      <c r="C982" s="34"/>
      <c r="D982" s="34"/>
      <c r="E982" s="58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</row>
    <row r="983" spans="2:21" ht="14.4" x14ac:dyDescent="0.3">
      <c r="B983" s="34"/>
      <c r="C983" s="34"/>
      <c r="D983" s="34"/>
      <c r="E983" s="58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</row>
    <row r="984" spans="2:21" ht="14.4" x14ac:dyDescent="0.3">
      <c r="B984" s="34"/>
      <c r="C984" s="34"/>
      <c r="D984" s="34"/>
      <c r="E984" s="58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</row>
    <row r="985" spans="2:21" ht="14.4" x14ac:dyDescent="0.3">
      <c r="B985" s="34"/>
      <c r="C985" s="34"/>
      <c r="D985" s="34"/>
      <c r="E985" s="58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</row>
    <row r="986" spans="2:21" ht="14.4" x14ac:dyDescent="0.3">
      <c r="B986" s="34"/>
      <c r="C986" s="34"/>
      <c r="D986" s="34"/>
      <c r="E986" s="58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</row>
    <row r="987" spans="2:21" ht="14.4" x14ac:dyDescent="0.3">
      <c r="B987" s="34"/>
      <c r="C987" s="34"/>
      <c r="D987" s="34"/>
      <c r="E987" s="58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</row>
    <row r="988" spans="2:21" ht="14.4" x14ac:dyDescent="0.3">
      <c r="B988" s="34"/>
      <c r="C988" s="34"/>
      <c r="D988" s="34"/>
      <c r="E988" s="58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</row>
    <row r="989" spans="2:21" ht="14.4" x14ac:dyDescent="0.3">
      <c r="B989" s="34"/>
      <c r="C989" s="34"/>
      <c r="D989" s="34"/>
      <c r="E989" s="58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</row>
    <row r="990" spans="2:21" ht="14.4" x14ac:dyDescent="0.3">
      <c r="B990" s="34"/>
      <c r="C990" s="34"/>
      <c r="D990" s="34"/>
      <c r="E990" s="58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</row>
    <row r="991" spans="2:21" ht="14.4" x14ac:dyDescent="0.3">
      <c r="B991" s="34"/>
      <c r="C991" s="34"/>
      <c r="D991" s="34"/>
      <c r="E991" s="58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</row>
    <row r="992" spans="2:21" ht="14.4" x14ac:dyDescent="0.3">
      <c r="B992" s="34"/>
      <c r="C992" s="34"/>
      <c r="D992" s="34"/>
      <c r="E992" s="58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</row>
    <row r="993" spans="2:21" ht="14.4" x14ac:dyDescent="0.3">
      <c r="B993" s="34"/>
      <c r="C993" s="34"/>
      <c r="D993" s="34"/>
      <c r="E993" s="58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</row>
    <row r="994" spans="2:21" ht="14.4" x14ac:dyDescent="0.3">
      <c r="B994" s="34"/>
      <c r="C994" s="34"/>
      <c r="D994" s="34"/>
      <c r="E994" s="58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</row>
    <row r="995" spans="2:21" ht="14.4" x14ac:dyDescent="0.3">
      <c r="B995" s="34"/>
      <c r="C995" s="34"/>
      <c r="D995" s="34"/>
      <c r="E995" s="58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</row>
    <row r="996" spans="2:21" ht="14.4" x14ac:dyDescent="0.3">
      <c r="B996" s="34"/>
      <c r="C996" s="34"/>
      <c r="D996" s="34"/>
      <c r="E996" s="58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</row>
    <row r="997" spans="2:21" ht="14.4" x14ac:dyDescent="0.3">
      <c r="B997" s="34"/>
      <c r="C997" s="34"/>
      <c r="D997" s="34"/>
      <c r="E997" s="58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</row>
    <row r="998" spans="2:21" ht="14.4" x14ac:dyDescent="0.3">
      <c r="B998" s="34"/>
      <c r="C998" s="34"/>
      <c r="D998" s="34"/>
      <c r="E998" s="58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</row>
    <row r="999" spans="2:21" ht="14.4" x14ac:dyDescent="0.3">
      <c r="B999" s="34"/>
      <c r="C999" s="34"/>
      <c r="D999" s="34"/>
      <c r="E999" s="58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</row>
    <row r="1000" spans="2:21" ht="14.4" x14ac:dyDescent="0.3">
      <c r="B1000" s="34"/>
      <c r="C1000" s="34"/>
      <c r="D1000" s="34"/>
      <c r="E1000" s="58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</row>
    <row r="1001" spans="2:21" ht="14.4" x14ac:dyDescent="0.3">
      <c r="B1001" s="34"/>
      <c r="C1001" s="34"/>
      <c r="D1001" s="34"/>
      <c r="E1001" s="58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</row>
    <row r="1002" spans="2:21" ht="14.4" x14ac:dyDescent="0.3">
      <c r="B1002" s="34"/>
      <c r="C1002" s="34"/>
      <c r="D1002" s="34"/>
      <c r="E1002" s="58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</row>
    <row r="1003" spans="2:21" ht="14.4" x14ac:dyDescent="0.3">
      <c r="B1003" s="34"/>
      <c r="C1003" s="34"/>
      <c r="D1003" s="34"/>
      <c r="E1003" s="58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</row>
    <row r="1004" spans="2:21" ht="14.4" x14ac:dyDescent="0.3">
      <c r="B1004" s="34"/>
      <c r="C1004" s="34"/>
      <c r="D1004" s="34"/>
      <c r="E1004" s="58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</row>
    <row r="1005" spans="2:21" ht="14.4" x14ac:dyDescent="0.3">
      <c r="B1005" s="34"/>
      <c r="C1005" s="34"/>
      <c r="D1005" s="34"/>
      <c r="E1005" s="58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</row>
    <row r="1006" spans="2:21" ht="14.4" x14ac:dyDescent="0.3">
      <c r="B1006" s="34"/>
      <c r="C1006" s="34"/>
      <c r="D1006" s="34"/>
      <c r="E1006" s="58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</row>
    <row r="1007" spans="2:21" ht="14.4" x14ac:dyDescent="0.3">
      <c r="B1007" s="34"/>
      <c r="C1007" s="34"/>
      <c r="D1007" s="34"/>
      <c r="E1007" s="58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</row>
    <row r="1008" spans="2:21" ht="14.4" x14ac:dyDescent="0.3">
      <c r="B1008" s="34"/>
      <c r="C1008" s="34"/>
      <c r="D1008" s="34"/>
      <c r="E1008" s="58"/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</row>
    <row r="1009" spans="2:21" ht="14.4" x14ac:dyDescent="0.3">
      <c r="B1009" s="34"/>
      <c r="C1009" s="34"/>
      <c r="D1009" s="34"/>
      <c r="E1009" s="58"/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</row>
    <row r="1010" spans="2:21" ht="14.4" x14ac:dyDescent="0.3">
      <c r="B1010" s="34"/>
      <c r="C1010" s="34"/>
      <c r="D1010" s="34"/>
      <c r="E1010" s="58"/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</row>
    <row r="1011" spans="2:21" ht="14.4" x14ac:dyDescent="0.3">
      <c r="B1011" s="34"/>
      <c r="C1011" s="34"/>
      <c r="D1011" s="34"/>
      <c r="E1011" s="58"/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</row>
    <row r="1012" spans="2:21" ht="14.4" x14ac:dyDescent="0.3">
      <c r="B1012" s="34"/>
      <c r="C1012" s="34"/>
      <c r="D1012" s="34"/>
      <c r="E1012" s="58"/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</row>
    <row r="1013" spans="2:21" ht="14.4" x14ac:dyDescent="0.3">
      <c r="B1013" s="34"/>
      <c r="C1013" s="34"/>
      <c r="D1013" s="34"/>
      <c r="E1013" s="58"/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</row>
    <row r="1014" spans="2:21" ht="14.4" x14ac:dyDescent="0.3">
      <c r="B1014" s="34"/>
      <c r="C1014" s="34"/>
      <c r="D1014" s="34"/>
      <c r="E1014" s="58"/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</row>
    <row r="1015" spans="2:21" ht="14.4" x14ac:dyDescent="0.3">
      <c r="B1015" s="34"/>
      <c r="C1015" s="34"/>
      <c r="D1015" s="34"/>
      <c r="E1015" s="58"/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</row>
    <row r="1016" spans="2:21" ht="14.4" x14ac:dyDescent="0.3">
      <c r="B1016" s="34"/>
      <c r="C1016" s="34"/>
      <c r="D1016" s="34"/>
      <c r="E1016" s="58"/>
      <c r="F1016" s="34"/>
      <c r="G1016" s="34"/>
      <c r="H1016" s="34"/>
      <c r="I1016" s="34"/>
      <c r="J1016" s="34"/>
      <c r="K1016" s="34"/>
      <c r="L1016" s="34"/>
      <c r="M1016" s="34"/>
      <c r="N1016" s="34"/>
      <c r="O1016" s="34"/>
      <c r="P1016" s="34"/>
      <c r="Q1016" s="34"/>
      <c r="R1016" s="34"/>
      <c r="S1016" s="34"/>
      <c r="T1016" s="34"/>
      <c r="U1016" s="34"/>
    </row>
    <row r="1017" spans="2:21" ht="14.4" x14ac:dyDescent="0.3">
      <c r="B1017" s="34"/>
      <c r="C1017" s="34"/>
      <c r="D1017" s="34"/>
      <c r="E1017" s="58"/>
      <c r="F1017" s="34"/>
      <c r="G1017" s="34"/>
      <c r="H1017" s="34"/>
      <c r="I1017" s="34"/>
      <c r="J1017" s="34"/>
      <c r="K1017" s="34"/>
      <c r="L1017" s="34"/>
      <c r="M1017" s="34"/>
      <c r="N1017" s="34"/>
      <c r="O1017" s="34"/>
      <c r="P1017" s="34"/>
      <c r="Q1017" s="34"/>
      <c r="R1017" s="34"/>
      <c r="S1017" s="34"/>
      <c r="T1017" s="34"/>
      <c r="U1017" s="34"/>
    </row>
    <row r="1018" spans="2:21" ht="14.4" x14ac:dyDescent="0.3">
      <c r="B1018" s="34"/>
      <c r="C1018" s="34"/>
      <c r="D1018" s="34"/>
      <c r="E1018" s="58"/>
      <c r="F1018" s="34"/>
      <c r="G1018" s="34"/>
      <c r="H1018" s="34"/>
      <c r="I1018" s="34"/>
      <c r="J1018" s="34"/>
      <c r="K1018" s="34"/>
      <c r="L1018" s="34"/>
      <c r="M1018" s="34"/>
      <c r="N1018" s="34"/>
      <c r="O1018" s="34"/>
      <c r="P1018" s="34"/>
      <c r="Q1018" s="34"/>
      <c r="R1018" s="34"/>
      <c r="S1018" s="34"/>
      <c r="T1018" s="34"/>
      <c r="U1018" s="34"/>
    </row>
    <row r="1019" spans="2:21" ht="14.4" x14ac:dyDescent="0.3">
      <c r="B1019" s="34"/>
      <c r="C1019" s="34"/>
      <c r="D1019" s="34"/>
      <c r="E1019" s="58"/>
      <c r="F1019" s="34"/>
      <c r="G1019" s="34"/>
      <c r="H1019" s="34"/>
      <c r="I1019" s="34"/>
      <c r="J1019" s="34"/>
      <c r="K1019" s="34"/>
      <c r="L1019" s="34"/>
      <c r="M1019" s="34"/>
      <c r="N1019" s="34"/>
      <c r="O1019" s="34"/>
      <c r="P1019" s="34"/>
      <c r="Q1019" s="34"/>
      <c r="R1019" s="34"/>
      <c r="S1019" s="34"/>
      <c r="T1019" s="34"/>
      <c r="U1019" s="34"/>
    </row>
    <row r="1020" spans="2:21" ht="14.4" x14ac:dyDescent="0.3">
      <c r="B1020" s="34"/>
      <c r="C1020" s="34"/>
      <c r="D1020" s="34"/>
      <c r="E1020" s="58"/>
      <c r="F1020" s="34"/>
      <c r="G1020" s="34"/>
      <c r="H1020" s="34"/>
      <c r="I1020" s="34"/>
      <c r="J1020" s="34"/>
      <c r="K1020" s="34"/>
      <c r="L1020" s="34"/>
      <c r="M1020" s="34"/>
      <c r="N1020" s="34"/>
      <c r="O1020" s="34"/>
      <c r="P1020" s="34"/>
      <c r="Q1020" s="34"/>
      <c r="R1020" s="34"/>
      <c r="S1020" s="34"/>
      <c r="T1020" s="34"/>
      <c r="U1020" s="34"/>
    </row>
    <row r="1021" spans="2:21" ht="14.4" x14ac:dyDescent="0.3">
      <c r="B1021" s="34"/>
      <c r="C1021" s="34"/>
      <c r="D1021" s="34"/>
      <c r="E1021" s="58"/>
      <c r="F1021" s="34"/>
      <c r="G1021" s="34"/>
      <c r="H1021" s="34"/>
      <c r="I1021" s="34"/>
      <c r="J1021" s="34"/>
      <c r="K1021" s="34"/>
      <c r="L1021" s="34"/>
      <c r="M1021" s="34"/>
      <c r="N1021" s="34"/>
      <c r="O1021" s="34"/>
      <c r="P1021" s="34"/>
      <c r="Q1021" s="34"/>
      <c r="R1021" s="34"/>
      <c r="S1021" s="34"/>
      <c r="T1021" s="34"/>
      <c r="U1021" s="34"/>
    </row>
    <row r="1022" spans="2:21" ht="14.4" x14ac:dyDescent="0.3">
      <c r="B1022" s="34"/>
      <c r="C1022" s="34"/>
      <c r="D1022" s="34"/>
      <c r="E1022" s="58"/>
      <c r="F1022" s="34"/>
      <c r="G1022" s="34"/>
      <c r="H1022" s="34"/>
      <c r="I1022" s="34"/>
      <c r="J1022" s="34"/>
      <c r="K1022" s="34"/>
      <c r="L1022" s="34"/>
      <c r="M1022" s="34"/>
      <c r="N1022" s="34"/>
      <c r="O1022" s="34"/>
      <c r="P1022" s="34"/>
      <c r="Q1022" s="34"/>
      <c r="R1022" s="34"/>
      <c r="S1022" s="34"/>
      <c r="T1022" s="34"/>
      <c r="U1022" s="34"/>
    </row>
    <row r="1023" spans="2:21" ht="14.4" x14ac:dyDescent="0.3">
      <c r="B1023" s="34"/>
      <c r="C1023" s="34"/>
      <c r="D1023" s="34"/>
      <c r="E1023" s="58"/>
      <c r="F1023" s="34"/>
      <c r="G1023" s="34"/>
      <c r="H1023" s="34"/>
      <c r="I1023" s="34"/>
      <c r="J1023" s="34"/>
      <c r="K1023" s="34"/>
      <c r="L1023" s="34"/>
      <c r="M1023" s="34"/>
      <c r="N1023" s="34"/>
      <c r="O1023" s="34"/>
      <c r="P1023" s="34"/>
      <c r="Q1023" s="34"/>
      <c r="R1023" s="34"/>
      <c r="S1023" s="34"/>
      <c r="T1023" s="34"/>
      <c r="U1023" s="34"/>
    </row>
    <row r="1024" spans="2:21" ht="14.4" x14ac:dyDescent="0.3">
      <c r="B1024" s="34"/>
      <c r="C1024" s="34"/>
      <c r="D1024" s="34"/>
      <c r="E1024" s="58"/>
      <c r="F1024" s="34"/>
      <c r="G1024" s="34"/>
      <c r="H1024" s="34"/>
      <c r="I1024" s="34"/>
      <c r="J1024" s="34"/>
      <c r="K1024" s="34"/>
      <c r="L1024" s="34"/>
      <c r="M1024" s="34"/>
      <c r="N1024" s="34"/>
      <c r="O1024" s="34"/>
      <c r="P1024" s="34"/>
      <c r="Q1024" s="34"/>
      <c r="R1024" s="34"/>
      <c r="S1024" s="34"/>
      <c r="T1024" s="34"/>
      <c r="U1024" s="34"/>
    </row>
    <row r="1025" spans="2:21" ht="14.4" x14ac:dyDescent="0.3">
      <c r="B1025" s="34"/>
      <c r="C1025" s="34"/>
      <c r="D1025" s="34"/>
      <c r="E1025" s="58"/>
      <c r="F1025" s="34"/>
      <c r="G1025" s="34"/>
      <c r="H1025" s="34"/>
      <c r="I1025" s="34"/>
      <c r="J1025" s="34"/>
      <c r="K1025" s="34"/>
      <c r="L1025" s="34"/>
      <c r="M1025" s="34"/>
      <c r="N1025" s="34"/>
      <c r="O1025" s="34"/>
      <c r="P1025" s="34"/>
      <c r="Q1025" s="34"/>
      <c r="R1025" s="34"/>
      <c r="S1025" s="34"/>
      <c r="T1025" s="34"/>
      <c r="U1025" s="34"/>
    </row>
    <row r="1026" spans="2:21" ht="14.4" x14ac:dyDescent="0.3">
      <c r="B1026" s="34"/>
      <c r="C1026" s="34"/>
      <c r="D1026" s="34"/>
      <c r="E1026" s="58"/>
      <c r="F1026" s="34"/>
      <c r="G1026" s="34"/>
      <c r="H1026" s="34"/>
      <c r="I1026" s="34"/>
      <c r="J1026" s="34"/>
      <c r="K1026" s="34"/>
      <c r="L1026" s="34"/>
      <c r="M1026" s="34"/>
      <c r="N1026" s="34"/>
      <c r="O1026" s="34"/>
      <c r="P1026" s="34"/>
      <c r="Q1026" s="34"/>
      <c r="R1026" s="34"/>
      <c r="S1026" s="34"/>
      <c r="T1026" s="34"/>
      <c r="U1026" s="34"/>
    </row>
    <row r="1027" spans="2:21" ht="14.4" x14ac:dyDescent="0.3">
      <c r="B1027" s="34"/>
      <c r="C1027" s="34"/>
      <c r="D1027" s="34"/>
      <c r="E1027" s="58"/>
      <c r="F1027" s="34"/>
      <c r="G1027" s="34"/>
      <c r="H1027" s="34"/>
      <c r="I1027" s="34"/>
      <c r="J1027" s="34"/>
      <c r="K1027" s="34"/>
      <c r="L1027" s="34"/>
      <c r="M1027" s="34"/>
      <c r="N1027" s="34"/>
      <c r="O1027" s="34"/>
      <c r="P1027" s="34"/>
      <c r="Q1027" s="34"/>
      <c r="R1027" s="34"/>
      <c r="S1027" s="34"/>
      <c r="T1027" s="34"/>
      <c r="U1027" s="34"/>
    </row>
    <row r="1028" spans="2:21" ht="14.4" x14ac:dyDescent="0.3">
      <c r="B1028" s="34"/>
      <c r="C1028" s="34"/>
      <c r="D1028" s="34"/>
      <c r="E1028" s="58"/>
      <c r="F1028" s="34"/>
      <c r="G1028" s="34"/>
      <c r="H1028" s="34"/>
      <c r="I1028" s="34"/>
      <c r="J1028" s="34"/>
      <c r="K1028" s="34"/>
      <c r="L1028" s="34"/>
      <c r="M1028" s="34"/>
      <c r="N1028" s="34"/>
      <c r="O1028" s="34"/>
      <c r="P1028" s="34"/>
      <c r="Q1028" s="34"/>
      <c r="R1028" s="34"/>
      <c r="S1028" s="34"/>
      <c r="T1028" s="34"/>
      <c r="U1028" s="34"/>
    </row>
    <row r="1029" spans="2:21" ht="14.4" x14ac:dyDescent="0.3">
      <c r="B1029" s="34"/>
      <c r="C1029" s="34"/>
      <c r="D1029" s="34"/>
      <c r="E1029" s="58"/>
      <c r="F1029" s="34"/>
      <c r="G1029" s="34"/>
      <c r="H1029" s="34"/>
      <c r="I1029" s="34"/>
      <c r="J1029" s="34"/>
      <c r="K1029" s="34"/>
      <c r="L1029" s="34"/>
      <c r="M1029" s="34"/>
      <c r="N1029" s="34"/>
      <c r="O1029" s="34"/>
      <c r="P1029" s="34"/>
      <c r="Q1029" s="34"/>
      <c r="R1029" s="34"/>
      <c r="S1029" s="34"/>
      <c r="T1029" s="34"/>
      <c r="U1029" s="34"/>
    </row>
    <row r="1030" spans="2:21" ht="14.4" x14ac:dyDescent="0.3">
      <c r="B1030" s="34"/>
      <c r="C1030" s="34"/>
      <c r="D1030" s="34"/>
      <c r="E1030" s="58"/>
      <c r="F1030" s="34"/>
      <c r="G1030" s="34"/>
      <c r="H1030" s="34"/>
      <c r="I1030" s="34"/>
      <c r="J1030" s="34"/>
      <c r="K1030" s="34"/>
      <c r="L1030" s="34"/>
      <c r="M1030" s="34"/>
      <c r="N1030" s="34"/>
      <c r="O1030" s="34"/>
      <c r="P1030" s="34"/>
      <c r="Q1030" s="34"/>
      <c r="R1030" s="34"/>
      <c r="S1030" s="34"/>
      <c r="T1030" s="34"/>
      <c r="U1030" s="34"/>
    </row>
    <row r="1031" spans="2:21" ht="14.4" x14ac:dyDescent="0.3">
      <c r="B1031" s="34"/>
      <c r="C1031" s="34"/>
      <c r="D1031" s="34"/>
      <c r="E1031" s="58"/>
      <c r="F1031" s="34"/>
      <c r="G1031" s="34"/>
      <c r="H1031" s="34"/>
      <c r="I1031" s="34"/>
      <c r="J1031" s="34"/>
      <c r="K1031" s="34"/>
      <c r="L1031" s="34"/>
      <c r="M1031" s="34"/>
      <c r="N1031" s="34"/>
      <c r="O1031" s="34"/>
      <c r="P1031" s="34"/>
      <c r="Q1031" s="34"/>
      <c r="R1031" s="34"/>
      <c r="S1031" s="34"/>
      <c r="T1031" s="34"/>
      <c r="U1031" s="34"/>
    </row>
    <row r="1032" spans="2:21" ht="14.4" x14ac:dyDescent="0.3">
      <c r="B1032" s="34"/>
      <c r="C1032" s="34"/>
      <c r="D1032" s="34"/>
      <c r="E1032" s="58"/>
      <c r="F1032" s="34"/>
      <c r="G1032" s="34"/>
      <c r="H1032" s="34"/>
      <c r="I1032" s="34"/>
      <c r="J1032" s="34"/>
      <c r="K1032" s="34"/>
      <c r="L1032" s="34"/>
      <c r="M1032" s="34"/>
      <c r="N1032" s="34"/>
      <c r="O1032" s="34"/>
      <c r="P1032" s="34"/>
      <c r="Q1032" s="34"/>
      <c r="R1032" s="34"/>
      <c r="S1032" s="34"/>
      <c r="T1032" s="34"/>
      <c r="U1032" s="34"/>
    </row>
    <row r="1033" spans="2:21" ht="14.4" x14ac:dyDescent="0.3">
      <c r="B1033" s="34"/>
      <c r="C1033" s="34"/>
      <c r="D1033" s="34"/>
      <c r="E1033" s="58"/>
      <c r="F1033" s="34"/>
      <c r="G1033" s="34"/>
      <c r="H1033" s="34"/>
      <c r="I1033" s="34"/>
      <c r="J1033" s="34"/>
      <c r="K1033" s="34"/>
      <c r="L1033" s="34"/>
      <c r="M1033" s="34"/>
      <c r="N1033" s="34"/>
      <c r="O1033" s="34"/>
      <c r="P1033" s="34"/>
      <c r="Q1033" s="34"/>
      <c r="R1033" s="34"/>
      <c r="S1033" s="34"/>
      <c r="T1033" s="34"/>
      <c r="U1033" s="34"/>
    </row>
    <row r="1034" spans="2:21" ht="14.4" x14ac:dyDescent="0.3">
      <c r="B1034" s="34"/>
      <c r="C1034" s="34"/>
      <c r="D1034" s="34"/>
      <c r="E1034" s="58"/>
      <c r="F1034" s="34"/>
      <c r="G1034" s="34"/>
      <c r="H1034" s="34"/>
      <c r="I1034" s="34"/>
      <c r="J1034" s="34"/>
      <c r="K1034" s="34"/>
      <c r="L1034" s="34"/>
      <c r="M1034" s="34"/>
      <c r="N1034" s="34"/>
      <c r="O1034" s="34"/>
      <c r="P1034" s="34"/>
      <c r="Q1034" s="34"/>
      <c r="R1034" s="34"/>
      <c r="S1034" s="34"/>
      <c r="T1034" s="34"/>
      <c r="U1034" s="34"/>
    </row>
    <row r="1035" spans="2:21" ht="14.4" x14ac:dyDescent="0.3">
      <c r="B1035" s="34"/>
      <c r="C1035" s="34"/>
      <c r="D1035" s="34"/>
      <c r="E1035" s="58"/>
      <c r="F1035" s="34"/>
      <c r="G1035" s="34"/>
      <c r="H1035" s="34"/>
      <c r="I1035" s="34"/>
      <c r="J1035" s="34"/>
      <c r="K1035" s="34"/>
      <c r="L1035" s="34"/>
      <c r="M1035" s="34"/>
      <c r="N1035" s="34"/>
      <c r="O1035" s="34"/>
      <c r="P1035" s="34"/>
      <c r="Q1035" s="34"/>
      <c r="R1035" s="34"/>
      <c r="S1035" s="34"/>
      <c r="T1035" s="34"/>
      <c r="U1035" s="34"/>
    </row>
    <row r="1036" spans="2:21" ht="14.4" x14ac:dyDescent="0.3">
      <c r="B1036" s="34"/>
      <c r="C1036" s="34"/>
      <c r="D1036" s="34"/>
      <c r="E1036" s="58"/>
      <c r="F1036" s="34"/>
      <c r="G1036" s="34"/>
      <c r="H1036" s="34"/>
      <c r="I1036" s="34"/>
      <c r="J1036" s="34"/>
      <c r="K1036" s="34"/>
      <c r="L1036" s="34"/>
      <c r="M1036" s="34"/>
      <c r="N1036" s="34"/>
      <c r="O1036" s="34"/>
      <c r="P1036" s="34"/>
      <c r="Q1036" s="34"/>
      <c r="R1036" s="34"/>
      <c r="S1036" s="34"/>
      <c r="T1036" s="34"/>
      <c r="U1036" s="34"/>
    </row>
    <row r="1037" spans="2:21" ht="14.4" x14ac:dyDescent="0.3">
      <c r="B1037" s="34"/>
      <c r="C1037" s="34"/>
      <c r="D1037" s="34"/>
      <c r="E1037" s="58"/>
      <c r="F1037" s="34"/>
      <c r="G1037" s="34"/>
      <c r="H1037" s="34"/>
      <c r="I1037" s="34"/>
      <c r="J1037" s="34"/>
      <c r="K1037" s="34"/>
      <c r="L1037" s="34"/>
      <c r="M1037" s="34"/>
      <c r="N1037" s="34"/>
      <c r="O1037" s="34"/>
      <c r="P1037" s="34"/>
      <c r="Q1037" s="34"/>
      <c r="R1037" s="34"/>
      <c r="S1037" s="34"/>
      <c r="T1037" s="34"/>
      <c r="U1037" s="34"/>
    </row>
    <row r="1038" spans="2:21" ht="14.4" x14ac:dyDescent="0.3">
      <c r="B1038" s="34"/>
      <c r="C1038" s="34"/>
      <c r="D1038" s="34"/>
      <c r="E1038" s="58"/>
      <c r="F1038" s="34"/>
      <c r="G1038" s="34"/>
      <c r="H1038" s="34"/>
      <c r="I1038" s="34"/>
      <c r="J1038" s="34"/>
      <c r="K1038" s="34"/>
      <c r="L1038" s="34"/>
      <c r="M1038" s="34"/>
      <c r="N1038" s="34"/>
      <c r="O1038" s="34"/>
      <c r="P1038" s="34"/>
      <c r="Q1038" s="34"/>
      <c r="R1038" s="34"/>
      <c r="S1038" s="34"/>
      <c r="T1038" s="34"/>
      <c r="U1038" s="34"/>
    </row>
    <row r="1039" spans="2:21" ht="14.4" x14ac:dyDescent="0.3">
      <c r="B1039" s="34"/>
      <c r="C1039" s="34"/>
      <c r="D1039" s="34"/>
      <c r="E1039" s="58"/>
      <c r="F1039" s="34"/>
      <c r="G1039" s="34"/>
      <c r="H1039" s="34"/>
      <c r="I1039" s="34"/>
      <c r="J1039" s="34"/>
      <c r="K1039" s="34"/>
      <c r="L1039" s="34"/>
      <c r="M1039" s="34"/>
      <c r="N1039" s="34"/>
      <c r="O1039" s="34"/>
      <c r="P1039" s="34"/>
      <c r="Q1039" s="34"/>
      <c r="R1039" s="34"/>
      <c r="S1039" s="34"/>
      <c r="T1039" s="34"/>
      <c r="U1039" s="34"/>
    </row>
    <row r="1040" spans="2:21" ht="14.4" x14ac:dyDescent="0.3">
      <c r="B1040" s="34"/>
      <c r="C1040" s="34"/>
      <c r="D1040" s="34"/>
      <c r="E1040" s="58"/>
      <c r="F1040" s="34"/>
      <c r="G1040" s="34"/>
      <c r="H1040" s="34"/>
      <c r="I1040" s="34"/>
      <c r="J1040" s="34"/>
      <c r="K1040" s="34"/>
      <c r="L1040" s="34"/>
      <c r="M1040" s="34"/>
      <c r="N1040" s="34"/>
      <c r="O1040" s="34"/>
      <c r="P1040" s="34"/>
      <c r="Q1040" s="34"/>
      <c r="R1040" s="34"/>
      <c r="S1040" s="34"/>
      <c r="T1040" s="34"/>
      <c r="U1040" s="34"/>
    </row>
    <row r="1041" spans="2:21" ht="14.4" x14ac:dyDescent="0.3">
      <c r="B1041" s="34"/>
      <c r="C1041" s="34"/>
      <c r="D1041" s="34"/>
      <c r="E1041" s="58"/>
      <c r="F1041" s="34"/>
      <c r="G1041" s="34"/>
      <c r="H1041" s="34"/>
      <c r="I1041" s="34"/>
      <c r="J1041" s="34"/>
      <c r="K1041" s="34"/>
      <c r="L1041" s="34"/>
      <c r="M1041" s="34"/>
      <c r="N1041" s="34"/>
      <c r="O1041" s="34"/>
      <c r="P1041" s="34"/>
      <c r="Q1041" s="34"/>
      <c r="R1041" s="34"/>
      <c r="S1041" s="34"/>
      <c r="T1041" s="34"/>
      <c r="U1041" s="34"/>
    </row>
    <row r="1042" spans="2:21" ht="14.4" x14ac:dyDescent="0.3">
      <c r="B1042" s="34"/>
      <c r="C1042" s="34"/>
      <c r="D1042" s="34"/>
      <c r="E1042" s="58"/>
      <c r="F1042" s="34"/>
      <c r="G1042" s="34"/>
      <c r="H1042" s="34"/>
      <c r="I1042" s="34"/>
      <c r="J1042" s="34"/>
      <c r="K1042" s="34"/>
      <c r="L1042" s="34"/>
      <c r="M1042" s="34"/>
      <c r="N1042" s="34"/>
      <c r="O1042" s="34"/>
      <c r="P1042" s="34"/>
      <c r="Q1042" s="34"/>
      <c r="R1042" s="34"/>
      <c r="S1042" s="34"/>
      <c r="T1042" s="34"/>
      <c r="U1042" s="34"/>
    </row>
    <row r="1043" spans="2:21" ht="14.4" x14ac:dyDescent="0.3">
      <c r="B1043" s="34"/>
      <c r="C1043" s="34"/>
      <c r="D1043" s="34"/>
      <c r="E1043" s="58"/>
      <c r="F1043" s="34"/>
      <c r="G1043" s="34"/>
      <c r="H1043" s="34"/>
      <c r="I1043" s="34"/>
      <c r="J1043" s="34"/>
      <c r="K1043" s="34"/>
      <c r="L1043" s="34"/>
      <c r="M1043" s="34"/>
      <c r="N1043" s="34"/>
      <c r="O1043" s="34"/>
      <c r="P1043" s="34"/>
      <c r="Q1043" s="34"/>
      <c r="R1043" s="34"/>
      <c r="S1043" s="34"/>
      <c r="T1043" s="34"/>
      <c r="U1043" s="34"/>
    </row>
    <row r="1044" spans="2:21" ht="14.4" x14ac:dyDescent="0.3">
      <c r="B1044" s="34"/>
      <c r="C1044" s="34"/>
      <c r="D1044" s="34"/>
      <c r="E1044" s="58"/>
      <c r="F1044" s="34"/>
      <c r="G1044" s="34"/>
      <c r="H1044" s="34"/>
      <c r="I1044" s="34"/>
      <c r="J1044" s="34"/>
      <c r="K1044" s="34"/>
      <c r="L1044" s="34"/>
      <c r="M1044" s="34"/>
      <c r="N1044" s="34"/>
      <c r="O1044" s="34"/>
      <c r="P1044" s="34"/>
      <c r="Q1044" s="34"/>
      <c r="R1044" s="34"/>
      <c r="S1044" s="34"/>
      <c r="T1044" s="34"/>
      <c r="U1044" s="34"/>
    </row>
    <row r="1045" spans="2:21" ht="14.4" x14ac:dyDescent="0.3">
      <c r="B1045" s="34"/>
      <c r="C1045" s="34"/>
      <c r="D1045" s="34"/>
      <c r="E1045" s="58"/>
      <c r="F1045" s="34"/>
      <c r="G1045" s="34"/>
      <c r="H1045" s="34"/>
      <c r="I1045" s="34"/>
      <c r="J1045" s="34"/>
      <c r="K1045" s="34"/>
      <c r="L1045" s="34"/>
      <c r="M1045" s="34"/>
      <c r="N1045" s="34"/>
      <c r="O1045" s="34"/>
      <c r="P1045" s="34"/>
      <c r="Q1045" s="34"/>
      <c r="R1045" s="34"/>
      <c r="S1045" s="34"/>
      <c r="T1045" s="34"/>
      <c r="U1045" s="34"/>
    </row>
    <row r="1046" spans="2:21" ht="14.4" x14ac:dyDescent="0.3">
      <c r="B1046" s="34"/>
      <c r="C1046" s="34"/>
      <c r="D1046" s="34"/>
      <c r="E1046" s="58"/>
      <c r="F1046" s="34"/>
      <c r="G1046" s="34"/>
      <c r="H1046" s="34"/>
      <c r="I1046" s="34"/>
      <c r="J1046" s="34"/>
      <c r="K1046" s="34"/>
      <c r="L1046" s="34"/>
      <c r="M1046" s="34"/>
      <c r="N1046" s="34"/>
      <c r="O1046" s="34"/>
      <c r="P1046" s="34"/>
      <c r="Q1046" s="34"/>
      <c r="R1046" s="34"/>
      <c r="S1046" s="34"/>
      <c r="T1046" s="34"/>
      <c r="U1046" s="34"/>
    </row>
    <row r="1047" spans="2:21" ht="14.4" x14ac:dyDescent="0.3">
      <c r="B1047" s="34"/>
      <c r="C1047" s="34"/>
      <c r="D1047" s="34"/>
      <c r="E1047" s="58"/>
      <c r="F1047" s="34"/>
      <c r="G1047" s="34"/>
      <c r="H1047" s="34"/>
      <c r="I1047" s="34"/>
      <c r="J1047" s="34"/>
      <c r="K1047" s="34"/>
      <c r="L1047" s="34"/>
      <c r="M1047" s="34"/>
      <c r="N1047" s="34"/>
      <c r="O1047" s="34"/>
      <c r="P1047" s="34"/>
      <c r="Q1047" s="34"/>
      <c r="R1047" s="34"/>
      <c r="S1047" s="34"/>
      <c r="T1047" s="34"/>
      <c r="U1047" s="34"/>
    </row>
    <row r="1048" spans="2:21" ht="14.4" x14ac:dyDescent="0.3">
      <c r="B1048" s="34"/>
      <c r="C1048" s="34"/>
      <c r="D1048" s="34"/>
      <c r="E1048" s="58"/>
      <c r="F1048" s="34"/>
      <c r="G1048" s="34"/>
      <c r="H1048" s="34"/>
      <c r="I1048" s="34"/>
      <c r="J1048" s="34"/>
      <c r="K1048" s="34"/>
      <c r="L1048" s="34"/>
      <c r="M1048" s="34"/>
      <c r="N1048" s="34"/>
      <c r="O1048" s="34"/>
      <c r="P1048" s="34"/>
      <c r="Q1048" s="34"/>
      <c r="R1048" s="34"/>
      <c r="S1048" s="34"/>
      <c r="T1048" s="34"/>
      <c r="U1048" s="34"/>
    </row>
    <row r="1049" spans="2:21" ht="14.4" x14ac:dyDescent="0.3">
      <c r="B1049" s="34"/>
      <c r="C1049" s="34"/>
      <c r="D1049" s="34"/>
      <c r="E1049" s="58"/>
      <c r="F1049" s="34"/>
      <c r="G1049" s="34"/>
      <c r="H1049" s="34"/>
      <c r="I1049" s="34"/>
      <c r="J1049" s="34"/>
      <c r="K1049" s="34"/>
      <c r="L1049" s="34"/>
      <c r="M1049" s="34"/>
      <c r="N1049" s="34"/>
      <c r="O1049" s="34"/>
      <c r="P1049" s="34"/>
      <c r="Q1049" s="34"/>
      <c r="R1049" s="34"/>
      <c r="S1049" s="34"/>
      <c r="T1049" s="34"/>
      <c r="U1049" s="34"/>
    </row>
    <row r="1050" spans="2:21" ht="14.4" x14ac:dyDescent="0.3">
      <c r="B1050" s="34"/>
      <c r="C1050" s="34"/>
      <c r="D1050" s="34"/>
      <c r="E1050" s="58"/>
      <c r="F1050" s="34"/>
      <c r="G1050" s="34"/>
      <c r="H1050" s="34"/>
      <c r="I1050" s="34"/>
      <c r="J1050" s="34"/>
      <c r="K1050" s="34"/>
      <c r="L1050" s="34"/>
      <c r="M1050" s="34"/>
      <c r="N1050" s="34"/>
      <c r="O1050" s="34"/>
      <c r="P1050" s="34"/>
      <c r="Q1050" s="34"/>
      <c r="R1050" s="34"/>
      <c r="S1050" s="34"/>
      <c r="T1050" s="34"/>
      <c r="U1050" s="34"/>
    </row>
    <row r="1051" spans="2:21" ht="14.4" x14ac:dyDescent="0.3">
      <c r="B1051" s="34"/>
      <c r="C1051" s="34"/>
      <c r="D1051" s="34"/>
      <c r="E1051" s="58"/>
      <c r="F1051" s="34"/>
      <c r="G1051" s="34"/>
      <c r="H1051" s="34"/>
      <c r="I1051" s="34"/>
      <c r="J1051" s="34"/>
      <c r="K1051" s="34"/>
      <c r="L1051" s="34"/>
      <c r="M1051" s="34"/>
      <c r="N1051" s="34"/>
      <c r="O1051" s="34"/>
      <c r="P1051" s="34"/>
      <c r="Q1051" s="34"/>
      <c r="R1051" s="34"/>
      <c r="S1051" s="34"/>
      <c r="T1051" s="34"/>
      <c r="U1051" s="34"/>
    </row>
    <row r="1052" spans="2:21" ht="14.4" x14ac:dyDescent="0.3">
      <c r="B1052" s="34"/>
      <c r="C1052" s="34"/>
      <c r="D1052" s="34"/>
      <c r="E1052" s="58"/>
      <c r="F1052" s="34"/>
      <c r="G1052" s="34"/>
      <c r="H1052" s="34"/>
      <c r="I1052" s="34"/>
      <c r="J1052" s="34"/>
      <c r="K1052" s="34"/>
      <c r="L1052" s="34"/>
      <c r="M1052" s="34"/>
      <c r="N1052" s="34"/>
      <c r="O1052" s="34"/>
      <c r="P1052" s="34"/>
      <c r="Q1052" s="34"/>
      <c r="R1052" s="34"/>
      <c r="S1052" s="34"/>
      <c r="T1052" s="34"/>
      <c r="U1052" s="34"/>
    </row>
    <row r="1053" spans="2:21" ht="14.4" x14ac:dyDescent="0.3">
      <c r="B1053" s="34"/>
      <c r="C1053" s="34"/>
      <c r="D1053" s="34"/>
      <c r="E1053" s="58"/>
      <c r="F1053" s="34"/>
      <c r="G1053" s="34"/>
      <c r="H1053" s="34"/>
      <c r="I1053" s="34"/>
      <c r="J1053" s="34"/>
      <c r="K1053" s="34"/>
      <c r="L1053" s="34"/>
      <c r="M1053" s="34"/>
      <c r="N1053" s="34"/>
      <c r="O1053" s="34"/>
      <c r="P1053" s="34"/>
      <c r="Q1053" s="34"/>
      <c r="R1053" s="34"/>
      <c r="S1053" s="34"/>
      <c r="T1053" s="34"/>
      <c r="U1053" s="34"/>
    </row>
    <row r="1054" spans="2:21" ht="14.4" x14ac:dyDescent="0.3">
      <c r="B1054" s="34"/>
      <c r="C1054" s="34"/>
      <c r="D1054" s="34"/>
      <c r="E1054" s="58"/>
      <c r="F1054" s="34"/>
      <c r="G1054" s="34"/>
      <c r="H1054" s="34"/>
      <c r="I1054" s="34"/>
      <c r="J1054" s="34"/>
      <c r="K1054" s="34"/>
      <c r="L1054" s="34"/>
      <c r="M1054" s="34"/>
      <c r="N1054" s="34"/>
      <c r="O1054" s="34"/>
      <c r="P1054" s="34"/>
      <c r="Q1054" s="34"/>
      <c r="R1054" s="34"/>
      <c r="S1054" s="34"/>
      <c r="T1054" s="34"/>
      <c r="U1054" s="34"/>
    </row>
    <row r="1055" spans="2:21" ht="14.4" x14ac:dyDescent="0.3">
      <c r="B1055" s="34"/>
      <c r="C1055" s="34"/>
      <c r="D1055" s="34"/>
      <c r="E1055" s="58"/>
      <c r="F1055" s="34"/>
      <c r="G1055" s="34"/>
      <c r="H1055" s="34"/>
      <c r="I1055" s="34"/>
      <c r="J1055" s="34"/>
      <c r="K1055" s="34"/>
      <c r="L1055" s="34"/>
      <c r="M1055" s="34"/>
      <c r="N1055" s="34"/>
      <c r="O1055" s="34"/>
      <c r="P1055" s="34"/>
      <c r="Q1055" s="34"/>
      <c r="R1055" s="34"/>
      <c r="S1055" s="34"/>
      <c r="T1055" s="34"/>
      <c r="U1055" s="34"/>
    </row>
    <row r="1056" spans="2:21" ht="14.4" x14ac:dyDescent="0.3">
      <c r="B1056" s="34"/>
      <c r="C1056" s="34"/>
      <c r="D1056" s="34"/>
      <c r="E1056" s="58"/>
      <c r="F1056" s="34"/>
      <c r="G1056" s="34"/>
      <c r="H1056" s="34"/>
      <c r="I1056" s="34"/>
      <c r="J1056" s="34"/>
      <c r="K1056" s="34"/>
      <c r="L1056" s="34"/>
      <c r="M1056" s="34"/>
      <c r="N1056" s="34"/>
      <c r="O1056" s="34"/>
      <c r="P1056" s="34"/>
      <c r="Q1056" s="34"/>
      <c r="R1056" s="34"/>
      <c r="S1056" s="34"/>
      <c r="T1056" s="34"/>
      <c r="U1056" s="34"/>
    </row>
    <row r="1057" spans="2:21" ht="14.4" x14ac:dyDescent="0.3">
      <c r="B1057" s="34"/>
      <c r="C1057" s="34"/>
      <c r="D1057" s="34"/>
      <c r="E1057" s="58"/>
      <c r="F1057" s="34"/>
      <c r="G1057" s="34"/>
      <c r="H1057" s="34"/>
      <c r="I1057" s="34"/>
      <c r="J1057" s="34"/>
      <c r="K1057" s="34"/>
      <c r="L1057" s="34"/>
      <c r="M1057" s="34"/>
      <c r="N1057" s="34"/>
      <c r="O1057" s="34"/>
      <c r="P1057" s="34"/>
      <c r="Q1057" s="34"/>
      <c r="R1057" s="34"/>
      <c r="S1057" s="34"/>
      <c r="T1057" s="34"/>
      <c r="U1057" s="34"/>
    </row>
    <row r="1058" spans="2:21" ht="14.4" x14ac:dyDescent="0.3">
      <c r="B1058" s="34"/>
      <c r="C1058" s="34"/>
      <c r="D1058" s="34"/>
      <c r="E1058" s="58"/>
      <c r="F1058" s="34"/>
      <c r="G1058" s="34"/>
      <c r="H1058" s="34"/>
      <c r="I1058" s="34"/>
      <c r="J1058" s="34"/>
      <c r="K1058" s="34"/>
      <c r="L1058" s="34"/>
      <c r="M1058" s="34"/>
      <c r="N1058" s="34"/>
      <c r="O1058" s="34"/>
      <c r="P1058" s="34"/>
      <c r="Q1058" s="34"/>
      <c r="R1058" s="34"/>
      <c r="S1058" s="34"/>
      <c r="T1058" s="34"/>
      <c r="U1058" s="34"/>
    </row>
    <row r="1059" spans="2:21" ht="14.4" x14ac:dyDescent="0.3">
      <c r="B1059" s="34"/>
      <c r="C1059" s="34"/>
      <c r="D1059" s="34"/>
      <c r="E1059" s="58"/>
      <c r="F1059" s="34"/>
      <c r="G1059" s="34"/>
      <c r="H1059" s="34"/>
      <c r="I1059" s="34"/>
      <c r="J1059" s="34"/>
      <c r="K1059" s="34"/>
      <c r="L1059" s="34"/>
      <c r="M1059" s="34"/>
      <c r="N1059" s="34"/>
      <c r="O1059" s="34"/>
      <c r="P1059" s="34"/>
      <c r="Q1059" s="34"/>
      <c r="R1059" s="34"/>
      <c r="S1059" s="34"/>
      <c r="T1059" s="34"/>
      <c r="U1059" s="34"/>
    </row>
    <row r="1060" spans="2:21" ht="14.4" x14ac:dyDescent="0.3">
      <c r="B1060" s="34"/>
      <c r="C1060" s="34"/>
      <c r="D1060" s="34"/>
      <c r="E1060" s="58"/>
      <c r="F1060" s="34"/>
      <c r="G1060" s="34"/>
      <c r="H1060" s="34"/>
      <c r="I1060" s="34"/>
      <c r="J1060" s="34"/>
      <c r="K1060" s="34"/>
      <c r="L1060" s="34"/>
      <c r="M1060" s="34"/>
      <c r="N1060" s="34"/>
      <c r="O1060" s="34"/>
      <c r="P1060" s="34"/>
      <c r="Q1060" s="34"/>
      <c r="R1060" s="34"/>
      <c r="S1060" s="34"/>
      <c r="T1060" s="34"/>
      <c r="U1060" s="34"/>
    </row>
    <row r="1061" spans="2:21" ht="14.4" x14ac:dyDescent="0.3">
      <c r="B1061" s="34"/>
      <c r="C1061" s="34"/>
      <c r="D1061" s="34"/>
      <c r="E1061" s="58"/>
      <c r="F1061" s="34"/>
      <c r="G1061" s="34"/>
      <c r="H1061" s="34"/>
      <c r="I1061" s="34"/>
      <c r="J1061" s="34"/>
      <c r="K1061" s="34"/>
      <c r="L1061" s="34"/>
      <c r="M1061" s="34"/>
      <c r="N1061" s="34"/>
      <c r="O1061" s="34"/>
      <c r="P1061" s="34"/>
      <c r="Q1061" s="34"/>
      <c r="R1061" s="34"/>
      <c r="S1061" s="34"/>
      <c r="T1061" s="34"/>
      <c r="U1061" s="34"/>
    </row>
    <row r="1062" spans="2:21" ht="14.4" x14ac:dyDescent="0.3">
      <c r="B1062" s="34"/>
      <c r="C1062" s="34"/>
      <c r="D1062" s="34"/>
      <c r="E1062" s="58"/>
      <c r="F1062" s="34"/>
      <c r="G1062" s="34"/>
      <c r="H1062" s="34"/>
      <c r="I1062" s="34"/>
      <c r="J1062" s="34"/>
      <c r="K1062" s="34"/>
      <c r="L1062" s="34"/>
      <c r="M1062" s="34"/>
      <c r="N1062" s="34"/>
      <c r="O1062" s="34"/>
      <c r="P1062" s="34"/>
      <c r="Q1062" s="34"/>
      <c r="R1062" s="34"/>
      <c r="S1062" s="34"/>
      <c r="T1062" s="34"/>
      <c r="U1062" s="34"/>
    </row>
    <row r="1063" spans="2:21" ht="14.4" x14ac:dyDescent="0.3">
      <c r="B1063" s="34"/>
      <c r="C1063" s="34"/>
      <c r="D1063" s="34"/>
      <c r="E1063" s="58"/>
      <c r="F1063" s="34"/>
      <c r="G1063" s="34"/>
      <c r="H1063" s="34"/>
      <c r="I1063" s="34"/>
      <c r="J1063" s="34"/>
      <c r="K1063" s="34"/>
      <c r="L1063" s="34"/>
      <c r="M1063" s="34"/>
      <c r="N1063" s="34"/>
      <c r="O1063" s="34"/>
      <c r="P1063" s="34"/>
      <c r="Q1063" s="34"/>
      <c r="R1063" s="34"/>
      <c r="S1063" s="34"/>
      <c r="T1063" s="34"/>
      <c r="U1063" s="34"/>
    </row>
    <row r="1064" spans="2:21" ht="14.4" x14ac:dyDescent="0.3">
      <c r="B1064" s="34"/>
      <c r="C1064" s="34"/>
      <c r="D1064" s="34"/>
      <c r="E1064" s="58"/>
      <c r="F1064" s="34"/>
      <c r="G1064" s="34"/>
      <c r="H1064" s="34"/>
      <c r="I1064" s="34"/>
      <c r="J1064" s="34"/>
      <c r="K1064" s="34"/>
      <c r="L1064" s="34"/>
      <c r="M1064" s="34"/>
      <c r="N1064" s="34"/>
      <c r="O1064" s="34"/>
      <c r="P1064" s="34"/>
      <c r="Q1064" s="34"/>
      <c r="R1064" s="34"/>
      <c r="S1064" s="34"/>
      <c r="T1064" s="34"/>
      <c r="U1064" s="34"/>
    </row>
    <row r="1065" spans="2:21" ht="14.4" x14ac:dyDescent="0.3">
      <c r="B1065" s="34"/>
      <c r="C1065" s="34"/>
      <c r="D1065" s="34"/>
      <c r="E1065" s="58"/>
      <c r="F1065" s="34"/>
      <c r="G1065" s="34"/>
      <c r="H1065" s="34"/>
      <c r="I1065" s="34"/>
      <c r="J1065" s="34"/>
      <c r="K1065" s="34"/>
      <c r="L1065" s="34"/>
      <c r="M1065" s="34"/>
      <c r="N1065" s="34"/>
      <c r="O1065" s="34"/>
      <c r="P1065" s="34"/>
      <c r="Q1065" s="34"/>
      <c r="R1065" s="34"/>
      <c r="S1065" s="34"/>
      <c r="T1065" s="34"/>
      <c r="U1065" s="34"/>
    </row>
    <row r="1066" spans="2:21" ht="14.4" x14ac:dyDescent="0.3">
      <c r="B1066" s="34"/>
      <c r="C1066" s="34"/>
      <c r="D1066" s="34"/>
      <c r="E1066" s="58"/>
      <c r="F1066" s="34"/>
      <c r="G1066" s="34"/>
      <c r="H1066" s="34"/>
      <c r="I1066" s="34"/>
      <c r="J1066" s="34"/>
      <c r="K1066" s="34"/>
      <c r="L1066" s="34"/>
      <c r="M1066" s="34"/>
      <c r="N1066" s="34"/>
      <c r="O1066" s="34"/>
      <c r="P1066" s="34"/>
      <c r="Q1066" s="34"/>
      <c r="R1066" s="34"/>
      <c r="S1066" s="34"/>
      <c r="T1066" s="34"/>
      <c r="U1066" s="34"/>
    </row>
    <row r="1067" spans="2:21" ht="14.4" x14ac:dyDescent="0.3">
      <c r="B1067" s="34"/>
      <c r="C1067" s="34"/>
      <c r="D1067" s="34"/>
      <c r="E1067" s="58"/>
      <c r="F1067" s="34"/>
      <c r="G1067" s="34"/>
      <c r="H1067" s="34"/>
      <c r="I1067" s="34"/>
      <c r="J1067" s="34"/>
      <c r="K1067" s="34"/>
      <c r="L1067" s="34"/>
      <c r="M1067" s="34"/>
      <c r="N1067" s="34"/>
      <c r="O1067" s="34"/>
      <c r="P1067" s="34"/>
      <c r="Q1067" s="34"/>
      <c r="R1067" s="34"/>
      <c r="S1067" s="34"/>
      <c r="T1067" s="34"/>
      <c r="U1067" s="34"/>
    </row>
    <row r="1068" spans="2:21" ht="14.4" x14ac:dyDescent="0.3">
      <c r="B1068" s="34"/>
      <c r="C1068" s="34"/>
      <c r="D1068" s="34"/>
      <c r="E1068" s="58"/>
      <c r="F1068" s="34"/>
      <c r="G1068" s="34"/>
      <c r="H1068" s="34"/>
      <c r="I1068" s="34"/>
      <c r="J1068" s="34"/>
      <c r="K1068" s="34"/>
      <c r="L1068" s="34"/>
      <c r="M1068" s="34"/>
      <c r="N1068" s="34"/>
      <c r="O1068" s="34"/>
      <c r="P1068" s="34"/>
      <c r="Q1068" s="34"/>
      <c r="R1068" s="34"/>
      <c r="S1068" s="34"/>
      <c r="T1068" s="34"/>
      <c r="U1068" s="34"/>
    </row>
    <row r="1069" spans="2:21" ht="14.4" x14ac:dyDescent="0.3">
      <c r="B1069" s="34"/>
      <c r="C1069" s="34"/>
      <c r="D1069" s="34"/>
      <c r="E1069" s="58"/>
      <c r="F1069" s="34"/>
      <c r="G1069" s="34"/>
      <c r="H1069" s="34"/>
      <c r="I1069" s="34"/>
      <c r="J1069" s="34"/>
      <c r="K1069" s="34"/>
      <c r="L1069" s="34"/>
      <c r="M1069" s="34"/>
      <c r="N1069" s="34"/>
      <c r="O1069" s="34"/>
      <c r="P1069" s="34"/>
      <c r="Q1069" s="34"/>
      <c r="R1069" s="34"/>
      <c r="S1069" s="34"/>
      <c r="T1069" s="34"/>
      <c r="U1069" s="34"/>
    </row>
    <row r="1070" spans="2:21" ht="14.4" x14ac:dyDescent="0.3">
      <c r="B1070" s="34"/>
      <c r="C1070" s="34"/>
      <c r="D1070" s="34"/>
      <c r="E1070" s="58"/>
      <c r="F1070" s="34"/>
      <c r="G1070" s="34"/>
      <c r="H1070" s="34"/>
      <c r="I1070" s="34"/>
      <c r="J1070" s="34"/>
      <c r="K1070" s="34"/>
      <c r="L1070" s="34"/>
      <c r="M1070" s="34"/>
      <c r="N1070" s="34"/>
      <c r="O1070" s="34"/>
      <c r="P1070" s="34"/>
      <c r="Q1070" s="34"/>
      <c r="R1070" s="34"/>
      <c r="S1070" s="34"/>
      <c r="T1070" s="34"/>
      <c r="U1070" s="34"/>
    </row>
    <row r="1071" spans="2:21" ht="14.4" x14ac:dyDescent="0.3">
      <c r="B1071" s="34"/>
      <c r="C1071" s="34"/>
      <c r="D1071" s="34"/>
      <c r="E1071" s="58"/>
      <c r="F1071" s="34"/>
      <c r="G1071" s="34"/>
      <c r="H1071" s="34"/>
      <c r="I1071" s="34"/>
      <c r="J1071" s="34"/>
      <c r="K1071" s="34"/>
      <c r="L1071" s="34"/>
      <c r="M1071" s="34"/>
      <c r="N1071" s="34"/>
      <c r="O1071" s="34"/>
      <c r="P1071" s="34"/>
      <c r="Q1071" s="34"/>
      <c r="R1071" s="34"/>
      <c r="S1071" s="34"/>
      <c r="T1071" s="34"/>
      <c r="U1071" s="34"/>
    </row>
    <row r="1072" spans="2:21" ht="14.4" x14ac:dyDescent="0.3">
      <c r="B1072" s="34"/>
      <c r="C1072" s="34"/>
      <c r="D1072" s="34"/>
      <c r="E1072" s="58"/>
      <c r="F1072" s="34"/>
      <c r="G1072" s="34"/>
      <c r="H1072" s="34"/>
      <c r="I1072" s="34"/>
      <c r="J1072" s="34"/>
      <c r="K1072" s="34"/>
      <c r="L1072" s="34"/>
      <c r="M1072" s="34"/>
      <c r="N1072" s="34"/>
      <c r="O1072" s="34"/>
      <c r="P1072" s="34"/>
      <c r="Q1072" s="34"/>
      <c r="R1072" s="34"/>
      <c r="S1072" s="34"/>
      <c r="T1072" s="34"/>
      <c r="U1072" s="34"/>
    </row>
    <row r="1073" spans="2:21" ht="14.4" x14ac:dyDescent="0.3">
      <c r="B1073" s="34"/>
      <c r="C1073" s="34"/>
      <c r="D1073" s="34"/>
      <c r="E1073" s="58"/>
      <c r="F1073" s="34"/>
      <c r="G1073" s="34"/>
      <c r="H1073" s="34"/>
      <c r="I1073" s="34"/>
      <c r="J1073" s="34"/>
      <c r="K1073" s="34"/>
      <c r="L1073" s="34"/>
      <c r="M1073" s="34"/>
      <c r="N1073" s="34"/>
      <c r="O1073" s="34"/>
      <c r="P1073" s="34"/>
      <c r="Q1073" s="34"/>
      <c r="R1073" s="34"/>
      <c r="S1073" s="34"/>
      <c r="T1073" s="34"/>
      <c r="U1073" s="34"/>
    </row>
    <row r="1074" spans="2:21" ht="14.4" x14ac:dyDescent="0.3">
      <c r="B1074" s="34"/>
      <c r="C1074" s="34"/>
      <c r="D1074" s="34"/>
      <c r="E1074" s="58"/>
      <c r="F1074" s="34"/>
      <c r="G1074" s="34"/>
      <c r="H1074" s="34"/>
      <c r="I1074" s="34"/>
      <c r="J1074" s="34"/>
      <c r="K1074" s="34"/>
      <c r="L1074" s="34"/>
      <c r="M1074" s="34"/>
      <c r="N1074" s="34"/>
      <c r="O1074" s="34"/>
      <c r="P1074" s="34"/>
      <c r="Q1074" s="34"/>
      <c r="R1074" s="34"/>
      <c r="S1074" s="34"/>
      <c r="T1074" s="34"/>
      <c r="U1074" s="34"/>
    </row>
    <row r="1075" spans="2:21" ht="14.4" x14ac:dyDescent="0.3">
      <c r="B1075" s="34"/>
      <c r="C1075" s="34"/>
      <c r="D1075" s="34"/>
      <c r="E1075" s="58"/>
      <c r="F1075" s="34"/>
      <c r="G1075" s="34"/>
      <c r="H1075" s="34"/>
      <c r="I1075" s="34"/>
      <c r="J1075" s="34"/>
      <c r="K1075" s="34"/>
      <c r="L1075" s="34"/>
      <c r="M1075" s="34"/>
      <c r="N1075" s="34"/>
      <c r="O1075" s="34"/>
      <c r="P1075" s="34"/>
      <c r="Q1075" s="34"/>
      <c r="R1075" s="34"/>
      <c r="S1075" s="34"/>
      <c r="T1075" s="34"/>
      <c r="U1075" s="34"/>
    </row>
    <row r="1076" spans="2:21" ht="14.4" x14ac:dyDescent="0.3">
      <c r="B1076" s="34"/>
      <c r="C1076" s="34"/>
      <c r="D1076" s="34"/>
      <c r="E1076" s="58"/>
      <c r="F1076" s="34"/>
      <c r="G1076" s="34"/>
      <c r="H1076" s="34"/>
      <c r="I1076" s="34"/>
      <c r="J1076" s="34"/>
      <c r="K1076" s="34"/>
      <c r="L1076" s="34"/>
      <c r="M1076" s="34"/>
      <c r="N1076" s="34"/>
      <c r="O1076" s="34"/>
      <c r="P1076" s="34"/>
      <c r="Q1076" s="34"/>
      <c r="R1076" s="34"/>
      <c r="S1076" s="34"/>
      <c r="T1076" s="34"/>
      <c r="U1076" s="34"/>
    </row>
  </sheetData>
  <sheetProtection algorithmName="SHA-512" hashValue="MRVsNOou3TOxhsJFvv72JGqeAXXfWhn5QRTjgG5u1SOkGnyT6OZlMjcQVZOwFUvzVXFPC8ueVfc9INxDO/Ofgg==" saltValue="mtBL1mG8WSTunRetjdzjaQ==" spinCount="100000" sheet="1" objects="1" scenarios="1" formatColumns="0" insertRows="0"/>
  <protectedRanges>
    <protectedRange sqref="B114:C123 F17:H21 F24:H25 F27:H29 F32:H33 F36:H40 F47:H50 F53:H59 F61:H63 F66:H68 F71:H73 F78:H84 F92:H104 B128:C137 B142:C151 B156:C165 B170:C179 B184:C193 B198:C207" name="Range1"/>
    <protectedRange sqref="B212:C221 B226:C235" name="Range2"/>
  </protectedRanges>
  <dataConsolidate/>
  <mergeCells count="2">
    <mergeCell ref="E3:H8"/>
    <mergeCell ref="G12:H12"/>
  </mergeCells>
  <conditionalFormatting sqref="A112:B112">
    <cfRule type="expression" dxfId="17" priority="19">
      <formula>$C$21="Please enter note below"</formula>
    </cfRule>
  </conditionalFormatting>
  <conditionalFormatting sqref="A126:B126">
    <cfRule type="expression" dxfId="16" priority="18">
      <formula>$C$25="Please enter note below"</formula>
    </cfRule>
  </conditionalFormatting>
  <conditionalFormatting sqref="A140">
    <cfRule type="expression" priority="17">
      <formula>$C$29="Please enter note below"</formula>
    </cfRule>
  </conditionalFormatting>
  <conditionalFormatting sqref="A140:B140">
    <cfRule type="expression" dxfId="15" priority="16">
      <formula>$C$29="Please enter note below"</formula>
    </cfRule>
  </conditionalFormatting>
  <conditionalFormatting sqref="A154:B154">
    <cfRule type="expression" dxfId="14" priority="15">
      <formula>$C$40="Please enter note below"</formula>
    </cfRule>
  </conditionalFormatting>
  <conditionalFormatting sqref="A168:B168">
    <cfRule type="expression" dxfId="13" priority="13">
      <formula>$C$50="Please enter note below"</formula>
    </cfRule>
    <cfRule type="expression" priority="14">
      <formula>$C$50="Please enter note below"</formula>
    </cfRule>
  </conditionalFormatting>
  <conditionalFormatting sqref="A182:B182">
    <cfRule type="expression" dxfId="12" priority="11">
      <formula>$C$59="Please enter note below"</formula>
    </cfRule>
    <cfRule type="expression" priority="12">
      <formula>$C$59="Please enter note below"</formula>
    </cfRule>
  </conditionalFormatting>
  <conditionalFormatting sqref="A196:B196">
    <cfRule type="expression" dxfId="11" priority="10">
      <formula>$C$63="Please enter note below"</formula>
    </cfRule>
  </conditionalFormatting>
  <conditionalFormatting sqref="A210:B210">
    <cfRule type="expression" dxfId="10" priority="9">
      <formula>$C$73="Please enter note below"</formula>
    </cfRule>
  </conditionalFormatting>
  <conditionalFormatting sqref="A224:B224">
    <cfRule type="expression" dxfId="9" priority="3">
      <formula>$C$104="Please enter note below"</formula>
    </cfRule>
  </conditionalFormatting>
  <dataValidations xWindow="185" yWindow="794" count="3">
    <dataValidation allowBlank="1" showErrorMessage="1" sqref="F85:H91 I1:XFD1048576 F1:H16 C222:C225 F22:H23 F26:H26 F30:H31 F34:H35 F41:H46 F51:H52 F60:H60 F64:H65 F69:H70 F74:H77 C208:C211 D1:E1048576 C1:C113 C236:C1048576 A1:B1048576 C124:C127 C138:C141 C152:C155 C166:C169 C180:C183 C194:C197 F105:H1048576" xr:uid="{00000000-0002-0000-0300-000000000000}"/>
    <dataValidation type="decimal" allowBlank="1" showInputMessage="1" showErrorMessage="1" errorTitle="Error" error="Please enter numerical values" sqref="F17:H21 F24:H25 F27:H29 F32:H33 F36:H40 F47:H50 F53:H59 F61:H63 F66:H68 F71:H73 F78:H84 F92:H104" xr:uid="{00000000-0002-0000-0300-000001000000}">
      <formula1>-1000000000000000000</formula1>
      <formula2>1000000000000000000</formula2>
    </dataValidation>
    <dataValidation type="decimal" allowBlank="1" showInputMessage="1" showErrorMessage="1" errorTitle="Error" error="Please enter numerical values" sqref="C114:C123 C212:C221 C128:C137 C142:C151 C156:C165 C170:C179 C184:C193 C198:C207 C226:C235" xr:uid="{00000000-0002-0000-0300-000002000000}">
      <formula1>-100000000000000000</formula1>
      <formula2>1000000000000000000</formula2>
    </dataValidation>
  </dataValidations>
  <pageMargins left="0" right="0" top="0" bottom="0" header="0" footer="0"/>
  <pageSetup paperSize="5" scale="78" orientation="landscape" r:id="rId1"/>
  <headerFooter>
    <oddFooter>&amp;CPage &amp;P of &amp;N&amp;RSEC-MMRF01</oddFooter>
  </headerFooter>
  <rowBreaks count="2" manualBreakCount="2">
    <brk id="42" max="7" man="1"/>
    <brk id="87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AC7BD9DE-CDB6-4559-BCD6-82D685FCD7BD}">
            <xm:f>'Control Sheet'!$D$20&lt;&gt;0</xm:f>
            <x14:dxf>
              <fill>
                <patternFill>
                  <bgColor rgb="FFFF0000"/>
                </patternFill>
              </fill>
            </x14:dxf>
          </x14:cfRule>
          <xm:sqref>E84</xm:sqref>
        </x14:conditionalFormatting>
        <x14:conditionalFormatting xmlns:xm="http://schemas.microsoft.com/office/excel/2006/main">
          <x14:cfRule type="expression" priority="26" id="{2E5E37A6-DE72-4388-B02D-4ACD921D0AEF}">
            <xm:f>'Control Sheet'!$D$14&lt;&gt;0</xm:f>
            <x14:dxf>
              <fill>
                <patternFill>
                  <bgColor rgb="FFFF0000"/>
                </patternFill>
              </fill>
            </x14:dxf>
          </x14:cfRule>
          <xm:sqref>E33</xm:sqref>
        </x14:conditionalFormatting>
        <x14:conditionalFormatting xmlns:xm="http://schemas.microsoft.com/office/excel/2006/main">
          <x14:cfRule type="expression" priority="4" id="{0FA716A9-52AD-497C-8012-76409134E59D}">
            <xm:f>'Cover Sheet'!$B$6="CIS"</xm:f>
            <x14:dxf>
              <font>
                <color auto="1"/>
              </font>
              <fill>
                <patternFill patternType="solid">
                  <bgColor theme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A89:I91 A92:E104 I92:I104 A105:I106</xm:sqref>
        </x14:conditionalFormatting>
        <x14:conditionalFormatting xmlns:xm="http://schemas.microsoft.com/office/excel/2006/main">
          <x14:cfRule type="expression" priority="2" id="{2133FA6E-0AB6-40D5-ACBB-DD351C52230E}">
            <xm:f>'Control Sheet'!$D$23&lt;&gt;0</xm:f>
            <x14:dxf>
              <fill>
                <patternFill>
                  <bgColor rgb="FFFF0000"/>
                </patternFill>
              </fill>
            </x14:dxf>
          </x14:cfRule>
          <xm:sqref>E60</xm:sqref>
        </x14:conditionalFormatting>
        <x14:conditionalFormatting xmlns:xm="http://schemas.microsoft.com/office/excel/2006/main">
          <x14:cfRule type="expression" priority="1" id="{6E351908-A9B2-403B-8C7E-B5487E3870FA}">
            <xm:f>'Control Sheet'!$D$23&lt;&gt;0</xm:f>
            <x14:dxf>
              <fill>
                <patternFill>
                  <bgColor rgb="FFFF0000"/>
                </patternFill>
              </fill>
            </x14:dxf>
          </x14:cfRule>
          <xm:sqref>F60:H60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16"/>
  <sheetViews>
    <sheetView showGridLines="0" zoomScaleNormal="100" zoomScaleSheetLayoutView="100" workbookViewId="0">
      <selection activeCell="P25" sqref="P25"/>
    </sheetView>
  </sheetViews>
  <sheetFormatPr defaultColWidth="15.109375" defaultRowHeight="15" customHeight="1" x14ac:dyDescent="0.3"/>
  <cols>
    <col min="1" max="1" width="5" style="283" bestFit="1" customWidth="1"/>
    <col min="2" max="2" width="40.6640625" style="35" customWidth="1"/>
    <col min="3" max="3" width="31.5546875" style="35" customWidth="1"/>
    <col min="4" max="4" width="17.6640625" style="59" customWidth="1"/>
    <col min="5" max="7" width="17.6640625" style="35" customWidth="1"/>
    <col min="8" max="18" width="8.6640625" style="35" customWidth="1"/>
    <col min="19" max="21" width="13.33203125" style="35" customWidth="1"/>
    <col min="22" max="16384" width="15.109375" style="35"/>
  </cols>
  <sheetData>
    <row r="1" spans="1:21" ht="14.4" x14ac:dyDescent="0.3">
      <c r="B1" s="32" t="s">
        <v>0</v>
      </c>
      <c r="C1" s="4"/>
      <c r="D1" s="6"/>
      <c r="E1" s="4"/>
      <c r="F1" s="4"/>
      <c r="G1" s="33" t="s">
        <v>1</v>
      </c>
      <c r="I1" s="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4.4" x14ac:dyDescent="0.3">
      <c r="B2" s="32" t="s">
        <v>2</v>
      </c>
      <c r="C2" s="4"/>
      <c r="D2" s="6"/>
      <c r="E2" s="4"/>
      <c r="F2" s="4"/>
      <c r="G2" s="4"/>
      <c r="H2" s="34"/>
      <c r="I2" s="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4.4" x14ac:dyDescent="0.3">
      <c r="B3" s="32"/>
      <c r="C3" s="41"/>
      <c r="D3" s="60"/>
      <c r="E3" s="4"/>
      <c r="F3" s="4"/>
      <c r="G3" s="4"/>
      <c r="H3" s="4"/>
      <c r="I3" s="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5" customHeight="1" x14ac:dyDescent="0.3">
      <c r="B4" s="32" t="s">
        <v>8</v>
      </c>
      <c r="C4" s="37">
        <f>VLOOKUP(B4,'Cover Sheet'!$A$5:$B$15,2,FALSE)</f>
        <v>0</v>
      </c>
      <c r="D4" s="60"/>
      <c r="E4" s="381" t="s">
        <v>7</v>
      </c>
      <c r="F4" s="382"/>
      <c r="G4" s="383"/>
      <c r="H4" s="61"/>
      <c r="I4" s="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ht="15" customHeight="1" x14ac:dyDescent="0.3">
      <c r="B5" s="32" t="s">
        <v>10</v>
      </c>
      <c r="C5" s="37">
        <f>VLOOKUP(B5,'Cover Sheet'!$A$5:$B$15,2,FALSE)</f>
        <v>0</v>
      </c>
      <c r="D5" s="60"/>
      <c r="E5" s="384"/>
      <c r="F5" s="385"/>
      <c r="G5" s="386"/>
      <c r="H5" s="61"/>
      <c r="I5" s="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5" customHeight="1" x14ac:dyDescent="0.3">
      <c r="B6" s="36" t="s">
        <v>96</v>
      </c>
      <c r="C6" s="153">
        <f>VLOOKUP(B6,'Cover Sheet'!$A$5:$B$15,2,FALSE)</f>
        <v>0</v>
      </c>
      <c r="D6" s="60"/>
      <c r="E6" s="384"/>
      <c r="F6" s="385"/>
      <c r="G6" s="386"/>
      <c r="H6" s="61"/>
      <c r="I6" s="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15" customHeight="1" x14ac:dyDescent="0.3">
      <c r="B7" s="62" t="s">
        <v>366</v>
      </c>
      <c r="C7" s="37">
        <f>VLOOKUP(B7,'Cover Sheet'!$A$5:$B$15,2,FALSE)</f>
        <v>0</v>
      </c>
      <c r="D7" s="60"/>
      <c r="E7" s="384"/>
      <c r="F7" s="385"/>
      <c r="G7" s="386"/>
      <c r="H7" s="61"/>
      <c r="I7" s="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15" customHeight="1" x14ac:dyDescent="0.3">
      <c r="B8" s="62" t="s">
        <v>12</v>
      </c>
      <c r="C8" s="153">
        <f>VLOOKUP(B8,'Cover Sheet'!$A$5:$B$15,2,FALSE)</f>
        <v>0</v>
      </c>
      <c r="D8" s="60"/>
      <c r="E8" s="384"/>
      <c r="F8" s="385"/>
      <c r="G8" s="386"/>
      <c r="H8" s="61"/>
      <c r="I8" s="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 ht="15" customHeight="1" x14ac:dyDescent="0.3">
      <c r="B9" s="32" t="s">
        <v>261</v>
      </c>
      <c r="C9" s="37">
        <f>VLOOKUP(B9,'Cover Sheet'!$A$5:$B$15,2,FALSE)</f>
        <v>0</v>
      </c>
      <c r="D9" s="60"/>
      <c r="E9" s="387"/>
      <c r="F9" s="388"/>
      <c r="G9" s="389"/>
      <c r="H9" s="61"/>
      <c r="I9" s="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1" ht="15" customHeight="1" thickBot="1" x14ac:dyDescent="0.35">
      <c r="B10" s="32"/>
      <c r="C10" s="63"/>
      <c r="D10" s="60"/>
      <c r="E10" s="64"/>
      <c r="F10" s="64"/>
      <c r="G10" s="64"/>
      <c r="H10" s="61"/>
      <c r="I10" s="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 ht="15.75" customHeight="1" thickBot="1" x14ac:dyDescent="0.35">
      <c r="B11" s="32"/>
      <c r="C11" s="41"/>
      <c r="D11" s="60"/>
      <c r="E11" s="65"/>
      <c r="F11" s="392" t="s">
        <v>146</v>
      </c>
      <c r="G11" s="393"/>
      <c r="H11" s="4"/>
      <c r="I11" s="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21" ht="15.75" customHeight="1" thickBot="1" x14ac:dyDescent="0.35">
      <c r="C12" s="43" t="s">
        <v>13</v>
      </c>
      <c r="D12" s="186" t="s">
        <v>14</v>
      </c>
      <c r="E12" s="66" t="s">
        <v>15</v>
      </c>
      <c r="F12" s="67" t="s">
        <v>17</v>
      </c>
      <c r="G12" s="68" t="s">
        <v>18</v>
      </c>
      <c r="H12" s="4"/>
      <c r="I12" s="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 ht="14.4" x14ac:dyDescent="0.3">
      <c r="A13" s="283">
        <v>200</v>
      </c>
      <c r="B13" s="32" t="s">
        <v>19</v>
      </c>
      <c r="C13" s="41"/>
      <c r="D13" s="49" t="s">
        <v>15</v>
      </c>
      <c r="E13" s="4"/>
      <c r="F13" s="38"/>
      <c r="G13" s="4"/>
      <c r="H13" s="4"/>
      <c r="I13" s="4"/>
      <c r="J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ht="14.4" x14ac:dyDescent="0.3">
      <c r="A14" s="283">
        <v>2001</v>
      </c>
      <c r="B14" s="127" t="s">
        <v>20</v>
      </c>
      <c r="C14" s="41"/>
      <c r="D14" s="296">
        <f t="shared" ref="D14:D20" si="0">SUM(E14:G14)</f>
        <v>0</v>
      </c>
      <c r="E14" s="289"/>
      <c r="F14" s="289"/>
      <c r="G14" s="289"/>
      <c r="H14" s="4"/>
      <c r="I14" s="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 ht="14.4" x14ac:dyDescent="0.3">
      <c r="A15" s="283">
        <v>2002</v>
      </c>
      <c r="B15" s="126" t="s">
        <v>296</v>
      </c>
      <c r="C15" s="41"/>
      <c r="D15" s="296">
        <f t="shared" si="0"/>
        <v>0</v>
      </c>
      <c r="E15" s="289"/>
      <c r="F15" s="289"/>
      <c r="G15" s="289"/>
      <c r="H15" s="4"/>
      <c r="I15" s="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ht="14.4" x14ac:dyDescent="0.3">
      <c r="A16" s="283">
        <v>2003</v>
      </c>
      <c r="B16" s="127" t="s">
        <v>34</v>
      </c>
      <c r="D16" s="296">
        <f t="shared" si="0"/>
        <v>0</v>
      </c>
      <c r="E16" s="289"/>
      <c r="F16" s="289"/>
      <c r="G16" s="289"/>
      <c r="H16" s="4"/>
      <c r="I16" s="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ht="14.4" x14ac:dyDescent="0.3">
      <c r="A17" s="283">
        <v>2004</v>
      </c>
      <c r="B17" s="127" t="s">
        <v>35</v>
      </c>
      <c r="D17" s="296">
        <f t="shared" si="0"/>
        <v>0</v>
      </c>
      <c r="E17" s="289"/>
      <c r="F17" s="289"/>
      <c r="G17" s="289"/>
      <c r="H17" s="4"/>
      <c r="I17" s="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ht="14.4" x14ac:dyDescent="0.3">
      <c r="A18" s="283">
        <v>2005</v>
      </c>
      <c r="B18" s="127" t="s">
        <v>28</v>
      </c>
      <c r="D18" s="296">
        <f t="shared" si="0"/>
        <v>0</v>
      </c>
      <c r="E18" s="289"/>
      <c r="F18" s="289"/>
      <c r="G18" s="289"/>
      <c r="H18" s="4"/>
      <c r="I18" s="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ht="14.4" x14ac:dyDescent="0.3">
      <c r="A19" s="283">
        <v>2006</v>
      </c>
      <c r="B19" s="126" t="s">
        <v>414</v>
      </c>
      <c r="D19" s="296">
        <f t="shared" si="0"/>
        <v>0</v>
      </c>
      <c r="E19" s="289"/>
      <c r="F19" s="289"/>
      <c r="G19" s="289"/>
      <c r="H19" s="4"/>
      <c r="I19" s="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ht="14.4" x14ac:dyDescent="0.3">
      <c r="A20" s="283">
        <v>2007</v>
      </c>
      <c r="B20" s="126" t="s">
        <v>391</v>
      </c>
      <c r="D20" s="296">
        <f t="shared" si="0"/>
        <v>0</v>
      </c>
      <c r="E20" s="289"/>
      <c r="F20" s="289"/>
      <c r="G20" s="289"/>
      <c r="H20" s="4"/>
      <c r="I20" s="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pans="1:21" ht="14.4" x14ac:dyDescent="0.3">
      <c r="B21" s="127"/>
      <c r="D21" s="297">
        <f>SUM(D14:D20)</f>
        <v>0</v>
      </c>
      <c r="E21" s="297">
        <f t="shared" ref="E21:G21" si="1">SUM(E14:E20)</f>
        <v>0</v>
      </c>
      <c r="F21" s="297">
        <f t="shared" si="1"/>
        <v>0</v>
      </c>
      <c r="G21" s="297">
        <f t="shared" si="1"/>
        <v>0</v>
      </c>
      <c r="H21" s="4"/>
      <c r="I21" s="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21" ht="14.4" x14ac:dyDescent="0.3">
      <c r="A22" s="283">
        <v>210</v>
      </c>
      <c r="B22" s="32" t="s">
        <v>36</v>
      </c>
      <c r="C22" s="41"/>
      <c r="D22" s="27"/>
      <c r="E22" s="298"/>
      <c r="F22" s="298"/>
      <c r="G22" s="298"/>
      <c r="H22" s="4"/>
      <c r="I22" s="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1" ht="14.4" x14ac:dyDescent="0.3">
      <c r="A23" s="283">
        <v>2101</v>
      </c>
      <c r="B23" s="125" t="s">
        <v>37</v>
      </c>
      <c r="C23" s="41"/>
      <c r="D23" s="296">
        <f>SUM(E23:G23)</f>
        <v>0</v>
      </c>
      <c r="E23" s="289"/>
      <c r="F23" s="289"/>
      <c r="G23" s="289"/>
      <c r="H23" s="4"/>
      <c r="I23" s="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ht="14.4" x14ac:dyDescent="0.3">
      <c r="A24" s="283">
        <v>2102</v>
      </c>
      <c r="B24" s="125" t="s">
        <v>382</v>
      </c>
      <c r="C24" s="41"/>
      <c r="D24" s="296">
        <f>SUM(E24:G24)</f>
        <v>0</v>
      </c>
      <c r="E24" s="289"/>
      <c r="F24" s="289"/>
      <c r="G24" s="289"/>
      <c r="H24" s="4"/>
      <c r="I24" s="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</row>
    <row r="25" spans="1:21" ht="14.4" x14ac:dyDescent="0.3">
      <c r="A25" s="283">
        <v>2103</v>
      </c>
      <c r="B25" s="125" t="s">
        <v>39</v>
      </c>
      <c r="C25" s="41"/>
      <c r="D25" s="296">
        <f>SUM(E25:G25)</f>
        <v>0</v>
      </c>
      <c r="E25" s="289"/>
      <c r="F25" s="289"/>
      <c r="G25" s="289"/>
      <c r="H25" s="4"/>
      <c r="I25" s="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spans="1:21" ht="14.4" x14ac:dyDescent="0.3">
      <c r="C26" s="41"/>
      <c r="D26" s="29">
        <f>SUM(D23:D25)</f>
        <v>0</v>
      </c>
      <c r="E26" s="29">
        <f t="shared" ref="E26:G26" si="2">SUM(E23:E25)</f>
        <v>0</v>
      </c>
      <c r="F26" s="29">
        <f t="shared" si="2"/>
        <v>0</v>
      </c>
      <c r="G26" s="29">
        <f t="shared" si="2"/>
        <v>0</v>
      </c>
      <c r="H26" s="4"/>
      <c r="I26" s="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spans="1:21" ht="14.4" x14ac:dyDescent="0.3">
      <c r="A27" s="283">
        <v>211</v>
      </c>
      <c r="B27" s="184" t="s">
        <v>407</v>
      </c>
      <c r="C27" s="41"/>
      <c r="D27" s="296">
        <f>SUM(E27:G27)</f>
        <v>0</v>
      </c>
      <c r="E27" s="289"/>
      <c r="F27" s="289"/>
      <c r="G27" s="289"/>
      <c r="H27" s="4"/>
      <c r="I27" s="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spans="1:21" ht="14.4" x14ac:dyDescent="0.3">
      <c r="A28" s="283">
        <v>212</v>
      </c>
      <c r="B28" s="184" t="s">
        <v>410</v>
      </c>
      <c r="C28" s="41"/>
      <c r="D28" s="296">
        <f>SUM(E28:G28)</f>
        <v>0</v>
      </c>
      <c r="E28" s="289"/>
      <c r="F28" s="289"/>
      <c r="G28" s="289"/>
      <c r="H28" s="4"/>
      <c r="I28" s="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spans="1:21" ht="14.4" x14ac:dyDescent="0.3">
      <c r="A29" s="283">
        <v>213</v>
      </c>
      <c r="B29" s="184" t="s">
        <v>411</v>
      </c>
      <c r="C29" s="41"/>
      <c r="D29" s="296">
        <f>SUM(E29:G29)</f>
        <v>0</v>
      </c>
      <c r="E29" s="289"/>
      <c r="F29" s="289"/>
      <c r="G29" s="289"/>
      <c r="H29" s="4"/>
      <c r="I29" s="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1:21" ht="14.4" x14ac:dyDescent="0.3">
      <c r="A30" s="283">
        <v>214</v>
      </c>
      <c r="B30" s="184" t="s">
        <v>408</v>
      </c>
      <c r="C30" s="70">
        <v>1</v>
      </c>
      <c r="D30" s="296">
        <f>SUM(E30:G30)</f>
        <v>0</v>
      </c>
      <c r="E30" s="289"/>
      <c r="F30" s="289"/>
      <c r="G30" s="289"/>
      <c r="H30" s="319" t="str">
        <f>IF(D30&gt;0,"Please enter note below","")</f>
        <v/>
      </c>
      <c r="I30" s="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spans="1:21" ht="15.75" customHeight="1" thickBot="1" x14ac:dyDescent="0.35">
      <c r="A31" s="283">
        <v>215</v>
      </c>
      <c r="B31" s="32" t="s">
        <v>43</v>
      </c>
      <c r="C31" s="41"/>
      <c r="D31" s="299">
        <f>SUM(D26:D30)+D21</f>
        <v>0</v>
      </c>
      <c r="E31" s="299">
        <f t="shared" ref="E31:G31" si="3">SUM(E26:E30)+E21</f>
        <v>0</v>
      </c>
      <c r="F31" s="299">
        <f t="shared" si="3"/>
        <v>0</v>
      </c>
      <c r="G31" s="299">
        <f t="shared" si="3"/>
        <v>0</v>
      </c>
      <c r="H31" s="4"/>
      <c r="I31" s="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spans="1:21" ht="15.75" customHeight="1" thickTop="1" x14ac:dyDescent="0.3">
      <c r="B32" s="32"/>
      <c r="C32" s="41"/>
      <c r="D32" s="27"/>
      <c r="E32" s="298"/>
      <c r="F32" s="298"/>
      <c r="G32" s="298"/>
      <c r="H32" s="4"/>
      <c r="I32" s="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1:21" ht="14.4" x14ac:dyDescent="0.3">
      <c r="A33" s="283">
        <v>220</v>
      </c>
      <c r="B33" s="32" t="s">
        <v>47</v>
      </c>
      <c r="C33" s="41"/>
      <c r="D33" s="27"/>
      <c r="E33" s="298"/>
      <c r="F33" s="298"/>
      <c r="G33" s="298"/>
      <c r="H33" s="4"/>
      <c r="I33" s="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1:21" ht="14.4" x14ac:dyDescent="0.3">
      <c r="A34" s="283">
        <v>2201</v>
      </c>
      <c r="B34" s="126" t="s">
        <v>369</v>
      </c>
      <c r="C34" s="41"/>
      <c r="D34" s="296">
        <f t="shared" ref="D34:D42" si="4">SUM(E34:G34)</f>
        <v>0</v>
      </c>
      <c r="E34" s="289"/>
      <c r="F34" s="289"/>
      <c r="G34" s="289"/>
      <c r="H34" s="4"/>
      <c r="I34" s="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spans="1:21" ht="14.4" x14ac:dyDescent="0.3">
      <c r="A35" s="283">
        <v>2202</v>
      </c>
      <c r="B35" s="126" t="s">
        <v>48</v>
      </c>
      <c r="C35" s="41"/>
      <c r="D35" s="296">
        <f t="shared" si="4"/>
        <v>0</v>
      </c>
      <c r="E35" s="289"/>
      <c r="F35" s="289"/>
      <c r="G35" s="289"/>
      <c r="H35" s="4"/>
      <c r="I35" s="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spans="1:21" ht="14.4" x14ac:dyDescent="0.3">
      <c r="A36" s="283">
        <v>2203</v>
      </c>
      <c r="B36" s="126" t="s">
        <v>415</v>
      </c>
      <c r="C36" s="41"/>
      <c r="D36" s="296">
        <f t="shared" si="4"/>
        <v>0</v>
      </c>
      <c r="E36" s="289"/>
      <c r="F36" s="289"/>
      <c r="G36" s="289"/>
      <c r="H36" s="4"/>
      <c r="I36" s="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  <row r="37" spans="1:21" ht="14.4" x14ac:dyDescent="0.3">
      <c r="A37" s="283">
        <v>2204</v>
      </c>
      <c r="B37" s="126" t="s">
        <v>383</v>
      </c>
      <c r="C37" s="41"/>
      <c r="D37" s="296">
        <f t="shared" si="4"/>
        <v>0</v>
      </c>
      <c r="E37" s="289"/>
      <c r="F37" s="289"/>
      <c r="G37" s="289"/>
      <c r="H37" s="4"/>
      <c r="I37" s="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</row>
    <row r="38" spans="1:21" ht="14.4" x14ac:dyDescent="0.3">
      <c r="A38" s="283">
        <v>2205</v>
      </c>
      <c r="B38" s="126" t="s">
        <v>409</v>
      </c>
      <c r="C38" s="41"/>
      <c r="D38" s="296">
        <f t="shared" si="4"/>
        <v>0</v>
      </c>
      <c r="E38" s="289"/>
      <c r="F38" s="289"/>
      <c r="G38" s="289"/>
      <c r="H38" s="4"/>
      <c r="I38" s="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1" ht="14.4" x14ac:dyDescent="0.3">
      <c r="A39" s="283">
        <v>2206</v>
      </c>
      <c r="B39" s="126" t="s">
        <v>49</v>
      </c>
      <c r="C39" s="41"/>
      <c r="D39" s="296">
        <f t="shared" si="4"/>
        <v>0</v>
      </c>
      <c r="E39" s="289"/>
      <c r="F39" s="289"/>
      <c r="G39" s="289"/>
      <c r="H39" s="4"/>
      <c r="I39" s="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1" ht="14.4" x14ac:dyDescent="0.3">
      <c r="A40" s="283">
        <v>2207</v>
      </c>
      <c r="B40" s="126" t="s">
        <v>502</v>
      </c>
      <c r="C40" s="41"/>
      <c r="D40" s="296">
        <f t="shared" si="4"/>
        <v>0</v>
      </c>
      <c r="E40" s="289"/>
      <c r="F40" s="289"/>
      <c r="G40" s="289"/>
      <c r="H40" s="4"/>
      <c r="I40" s="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  <row r="41" spans="1:21" ht="14.4" x14ac:dyDescent="0.3">
      <c r="A41" s="283">
        <v>2208</v>
      </c>
      <c r="B41" s="126" t="s">
        <v>51</v>
      </c>
      <c r="C41" s="70">
        <v>2</v>
      </c>
      <c r="D41" s="296">
        <f t="shared" si="4"/>
        <v>0</v>
      </c>
      <c r="E41" s="289"/>
      <c r="F41" s="289"/>
      <c r="G41" s="289"/>
      <c r="H41" s="319" t="str">
        <f>IF(D41&gt;0,"Please enter note below","")</f>
        <v/>
      </c>
      <c r="I41" s="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1:21" ht="14.4" x14ac:dyDescent="0.3">
      <c r="A42" s="283">
        <v>2209</v>
      </c>
      <c r="B42" s="126" t="s">
        <v>392</v>
      </c>
      <c r="C42" s="70"/>
      <c r="D42" s="296">
        <f t="shared" si="4"/>
        <v>0</v>
      </c>
      <c r="E42" s="289"/>
      <c r="F42" s="289"/>
      <c r="G42" s="289"/>
      <c r="H42" s="4"/>
      <c r="I42" s="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1:21" ht="14.4" x14ac:dyDescent="0.3">
      <c r="B43" s="32"/>
      <c r="C43" s="41"/>
      <c r="D43" s="300">
        <f>SUM(D34:D42)</f>
        <v>0</v>
      </c>
      <c r="E43" s="300">
        <f t="shared" ref="E43:G43" si="5">SUM(E34:E42)</f>
        <v>0</v>
      </c>
      <c r="F43" s="300">
        <f t="shared" si="5"/>
        <v>0</v>
      </c>
      <c r="G43" s="300">
        <f t="shared" si="5"/>
        <v>0</v>
      </c>
      <c r="H43" s="4"/>
      <c r="I43" s="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  <row r="44" spans="1:21" ht="14.4" x14ac:dyDescent="0.3">
      <c r="A44" s="283">
        <v>2210</v>
      </c>
      <c r="B44" s="184" t="s">
        <v>55</v>
      </c>
      <c r="C44" s="41"/>
      <c r="D44" s="296">
        <f>SUM(E44:G44)</f>
        <v>0</v>
      </c>
      <c r="E44" s="289"/>
      <c r="F44" s="289"/>
      <c r="G44" s="289"/>
      <c r="H44" s="4"/>
      <c r="I44" s="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</row>
    <row r="45" spans="1:21" ht="14.4" x14ac:dyDescent="0.3">
      <c r="A45" s="283">
        <v>2211</v>
      </c>
      <c r="B45" s="32" t="s">
        <v>57</v>
      </c>
      <c r="C45" s="41"/>
      <c r="D45" s="301">
        <f>+D44+D43</f>
        <v>0</v>
      </c>
      <c r="E45" s="301">
        <f t="shared" ref="E45:G45" si="6">+E44+E43</f>
        <v>0</v>
      </c>
      <c r="F45" s="301">
        <f t="shared" si="6"/>
        <v>0</v>
      </c>
      <c r="G45" s="301">
        <f t="shared" si="6"/>
        <v>0</v>
      </c>
      <c r="H45" s="4"/>
      <c r="I45" s="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</row>
    <row r="46" spans="1:21" ht="14.4" x14ac:dyDescent="0.3">
      <c r="B46" s="32"/>
      <c r="C46" s="41"/>
      <c r="D46" s="298"/>
      <c r="E46" s="298"/>
      <c r="F46" s="298"/>
      <c r="G46" s="298"/>
      <c r="H46" s="4"/>
      <c r="I46" s="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</row>
    <row r="47" spans="1:21" ht="14.4" x14ac:dyDescent="0.3">
      <c r="A47" s="283">
        <v>230</v>
      </c>
      <c r="B47" s="32" t="s">
        <v>406</v>
      </c>
      <c r="C47" s="41"/>
      <c r="D47" s="301">
        <f>+D31-D45</f>
        <v>0</v>
      </c>
      <c r="E47" s="301">
        <f t="shared" ref="E47:G47" si="7">+E31-E45</f>
        <v>0</v>
      </c>
      <c r="F47" s="301">
        <f t="shared" si="7"/>
        <v>0</v>
      </c>
      <c r="G47" s="301">
        <f t="shared" si="7"/>
        <v>0</v>
      </c>
      <c r="H47" s="4"/>
      <c r="I47" s="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</row>
    <row r="48" spans="1:21" ht="14.4" x14ac:dyDescent="0.3">
      <c r="A48" s="283">
        <v>240</v>
      </c>
      <c r="B48" s="184" t="s">
        <v>59</v>
      </c>
      <c r="C48" s="41"/>
      <c r="D48" s="296">
        <f>SUM(E48:G48)</f>
        <v>0</v>
      </c>
      <c r="E48" s="289"/>
      <c r="F48" s="289"/>
      <c r="G48" s="289"/>
      <c r="H48" s="4"/>
      <c r="I48" s="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</row>
    <row r="49" spans="1:21" ht="14.4" x14ac:dyDescent="0.3">
      <c r="A49" s="283">
        <v>250</v>
      </c>
      <c r="B49" s="184" t="s">
        <v>61</v>
      </c>
      <c r="C49" s="41"/>
      <c r="D49" s="296">
        <f>SUM(E49:G49)</f>
        <v>0</v>
      </c>
      <c r="E49" s="289"/>
      <c r="F49" s="289"/>
      <c r="G49" s="289"/>
      <c r="H49" s="4"/>
      <c r="I49" s="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</row>
    <row r="50" spans="1:21" ht="15.75" customHeight="1" thickBot="1" x14ac:dyDescent="0.35">
      <c r="A50" s="283">
        <v>260</v>
      </c>
      <c r="B50" s="32" t="s">
        <v>405</v>
      </c>
      <c r="C50" s="41"/>
      <c r="D50" s="299">
        <f>+D47-D48-D49</f>
        <v>0</v>
      </c>
      <c r="E50" s="299">
        <f t="shared" ref="E50:G50" si="8">+E47-E48-E49</f>
        <v>0</v>
      </c>
      <c r="F50" s="299">
        <f t="shared" si="8"/>
        <v>0</v>
      </c>
      <c r="G50" s="299">
        <f t="shared" si="8"/>
        <v>0</v>
      </c>
      <c r="H50" s="4"/>
      <c r="I50" s="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</row>
    <row r="51" spans="1:21" ht="15.75" customHeight="1" thickTop="1" x14ac:dyDescent="0.3">
      <c r="B51" s="32"/>
      <c r="C51" s="41"/>
      <c r="D51" s="27"/>
      <c r="E51" s="71"/>
      <c r="F51" s="71"/>
      <c r="G51" s="71"/>
      <c r="H51" s="4"/>
      <c r="I51" s="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</row>
    <row r="52" spans="1:21" ht="14.4" x14ac:dyDescent="0.3">
      <c r="B52" s="32"/>
      <c r="C52" s="41"/>
      <c r="D52" s="27"/>
      <c r="E52" s="69"/>
      <c r="F52" s="69"/>
      <c r="G52" s="69"/>
      <c r="H52" s="4"/>
      <c r="I52" s="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</row>
    <row r="53" spans="1:21" ht="14.4" x14ac:dyDescent="0.3">
      <c r="B53" s="32"/>
      <c r="C53" s="41"/>
      <c r="D53" s="60"/>
      <c r="E53" s="4"/>
      <c r="F53" s="4"/>
      <c r="G53" s="4"/>
      <c r="H53" s="4"/>
      <c r="I53" s="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21" ht="14.4" x14ac:dyDescent="0.3">
      <c r="B54" s="32"/>
      <c r="C54" s="41"/>
      <c r="D54" s="60"/>
      <c r="E54" s="4"/>
      <c r="F54" s="4"/>
      <c r="G54" s="4"/>
      <c r="H54" s="4"/>
      <c r="I54" s="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</row>
    <row r="55" spans="1:21" ht="14.4" x14ac:dyDescent="0.3">
      <c r="B55" s="32"/>
      <c r="C55" s="41"/>
      <c r="D55" s="60"/>
      <c r="E55" s="4"/>
      <c r="F55" s="4"/>
      <c r="G55" s="4"/>
      <c r="H55" s="4"/>
      <c r="I55" s="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1" ht="14.4" x14ac:dyDescent="0.3">
      <c r="B56" s="54" t="s">
        <v>63</v>
      </c>
      <c r="C56" s="41"/>
      <c r="D56" s="60"/>
      <c r="E56" s="4"/>
      <c r="F56" s="4"/>
      <c r="G56" s="4"/>
      <c r="H56" s="4"/>
      <c r="I56" s="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</row>
    <row r="57" spans="1:21" ht="14.4" x14ac:dyDescent="0.3">
      <c r="B57" s="32" t="s">
        <v>64</v>
      </c>
      <c r="C57" s="41"/>
      <c r="D57" s="60"/>
      <c r="E57" s="4"/>
      <c r="F57" s="4"/>
      <c r="G57" s="4"/>
      <c r="H57" s="4"/>
      <c r="I57" s="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</row>
    <row r="58" spans="1:21" ht="14.4" x14ac:dyDescent="0.3">
      <c r="B58" s="32" t="s">
        <v>66</v>
      </c>
      <c r="C58" s="41"/>
      <c r="D58" s="60"/>
      <c r="E58" s="4"/>
      <c r="F58" s="4"/>
      <c r="G58" s="4"/>
      <c r="H58" s="4"/>
      <c r="I58" s="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1:21" ht="14.4" x14ac:dyDescent="0.3">
      <c r="B59" s="260" t="s">
        <v>493</v>
      </c>
      <c r="C59" s="261"/>
      <c r="D59" s="262"/>
      <c r="E59" s="244"/>
      <c r="F59" s="244"/>
      <c r="G59" s="244"/>
      <c r="H59" s="4"/>
      <c r="I59" s="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</row>
    <row r="60" spans="1:21" ht="14.4" x14ac:dyDescent="0.3">
      <c r="B60" s="320" t="s">
        <v>484</v>
      </c>
      <c r="C60" s="320" t="s">
        <v>508</v>
      </c>
      <c r="D60" s="262"/>
      <c r="E60" s="244"/>
      <c r="F60" s="244"/>
      <c r="G60" s="244"/>
      <c r="H60" s="4"/>
      <c r="I60" s="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</row>
    <row r="61" spans="1:21" ht="14.4" x14ac:dyDescent="0.3">
      <c r="B61" s="321"/>
      <c r="C61" s="289"/>
      <c r="D61" s="262"/>
      <c r="E61" s="244"/>
      <c r="F61" s="244"/>
      <c r="G61" s="244"/>
      <c r="H61" s="4"/>
      <c r="I61" s="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</row>
    <row r="62" spans="1:21" ht="14.4" x14ac:dyDescent="0.3">
      <c r="B62" s="321"/>
      <c r="C62" s="289"/>
      <c r="D62" s="262"/>
      <c r="E62" s="244"/>
      <c r="F62" s="244"/>
      <c r="G62" s="244"/>
      <c r="H62" s="4"/>
      <c r="I62" s="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</row>
    <row r="63" spans="1:21" ht="14.4" x14ac:dyDescent="0.3">
      <c r="B63" s="321"/>
      <c r="C63" s="289"/>
      <c r="D63" s="262"/>
      <c r="E63" s="244"/>
      <c r="F63" s="244"/>
      <c r="G63" s="244"/>
      <c r="H63" s="4"/>
      <c r="I63" s="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</row>
    <row r="64" spans="1:21" ht="14.4" x14ac:dyDescent="0.3">
      <c r="B64" s="321"/>
      <c r="C64" s="289"/>
      <c r="D64" s="262"/>
      <c r="E64" s="244"/>
      <c r="F64" s="244"/>
      <c r="G64" s="244"/>
      <c r="H64" s="4"/>
      <c r="I64" s="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</row>
    <row r="65" spans="2:21" ht="14.4" x14ac:dyDescent="0.3">
      <c r="B65" s="321"/>
      <c r="C65" s="289"/>
      <c r="D65" s="262"/>
      <c r="E65" s="244"/>
      <c r="F65" s="244"/>
      <c r="G65" s="244"/>
      <c r="H65" s="4"/>
      <c r="I65" s="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</row>
    <row r="66" spans="2:21" ht="14.4" x14ac:dyDescent="0.3">
      <c r="B66" s="321"/>
      <c r="C66" s="289"/>
      <c r="D66" s="262"/>
      <c r="E66" s="244"/>
      <c r="F66" s="244"/>
      <c r="G66" s="244"/>
      <c r="H66" s="4"/>
      <c r="I66" s="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</row>
    <row r="67" spans="2:21" ht="14.4" x14ac:dyDescent="0.3">
      <c r="B67" s="321"/>
      <c r="C67" s="289"/>
      <c r="D67" s="262"/>
      <c r="E67" s="244"/>
      <c r="F67" s="244"/>
      <c r="G67" s="244"/>
      <c r="H67" s="4"/>
      <c r="I67" s="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</row>
    <row r="68" spans="2:21" ht="14.4" x14ac:dyDescent="0.3">
      <c r="B68" s="321"/>
      <c r="C68" s="289"/>
      <c r="D68" s="262"/>
      <c r="E68" s="244"/>
      <c r="F68" s="244"/>
      <c r="G68" s="244"/>
      <c r="H68" s="4"/>
      <c r="I68" s="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</row>
    <row r="69" spans="2:21" ht="14.4" x14ac:dyDescent="0.3">
      <c r="B69" s="321"/>
      <c r="C69" s="289"/>
      <c r="D69" s="262"/>
      <c r="E69" s="244"/>
      <c r="F69" s="244"/>
      <c r="G69" s="244"/>
      <c r="H69" s="4"/>
      <c r="I69" s="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2:21" ht="14.4" x14ac:dyDescent="0.3">
      <c r="B70" s="321"/>
      <c r="C70" s="289"/>
      <c r="D70" s="262"/>
      <c r="E70" s="244"/>
      <c r="F70" s="244"/>
      <c r="G70" s="244"/>
      <c r="H70" s="4"/>
      <c r="I70" s="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</row>
    <row r="71" spans="2:21" ht="14.4" x14ac:dyDescent="0.3">
      <c r="B71" s="322" t="s">
        <v>116</v>
      </c>
      <c r="C71" s="352">
        <f>SUM(C61:C70)</f>
        <v>0</v>
      </c>
      <c r="D71" s="262"/>
      <c r="E71" s="244"/>
      <c r="F71" s="244"/>
      <c r="G71" s="244"/>
      <c r="H71" s="4"/>
      <c r="I71" s="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</row>
    <row r="72" spans="2:21" ht="14.4" x14ac:dyDescent="0.3">
      <c r="B72" s="260"/>
      <c r="C72" s="261"/>
      <c r="D72" s="262"/>
      <c r="E72" s="244"/>
      <c r="F72" s="244"/>
      <c r="G72" s="244"/>
      <c r="H72" s="4"/>
      <c r="I72" s="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</row>
    <row r="73" spans="2:21" ht="14.4" x14ac:dyDescent="0.3">
      <c r="B73" s="260" t="s">
        <v>494</v>
      </c>
      <c r="C73" s="261"/>
      <c r="D73" s="262"/>
      <c r="E73" s="244"/>
      <c r="F73" s="244"/>
      <c r="G73" s="244"/>
      <c r="H73" s="4"/>
      <c r="I73" s="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</row>
    <row r="74" spans="2:21" ht="14.4" x14ac:dyDescent="0.3">
      <c r="B74" s="320" t="s">
        <v>484</v>
      </c>
      <c r="C74" s="320" t="s">
        <v>508</v>
      </c>
      <c r="D74" s="262"/>
      <c r="E74" s="244"/>
      <c r="F74" s="244"/>
      <c r="G74" s="244"/>
      <c r="H74" s="4"/>
      <c r="I74" s="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</row>
    <row r="75" spans="2:21" ht="14.4" x14ac:dyDescent="0.3">
      <c r="B75" s="321"/>
      <c r="C75" s="289"/>
      <c r="D75" s="262"/>
      <c r="E75" s="244"/>
      <c r="F75" s="244"/>
      <c r="G75" s="244"/>
      <c r="H75" s="4"/>
      <c r="I75" s="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spans="2:21" ht="14.4" x14ac:dyDescent="0.3">
      <c r="B76" s="321"/>
      <c r="C76" s="289"/>
      <c r="D76" s="262"/>
      <c r="E76" s="244"/>
      <c r="F76" s="244"/>
      <c r="G76" s="244"/>
      <c r="H76" s="4"/>
      <c r="I76" s="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</row>
    <row r="77" spans="2:21" ht="14.4" x14ac:dyDescent="0.3">
      <c r="B77" s="321"/>
      <c r="C77" s="289"/>
      <c r="D77" s="262"/>
      <c r="E77" s="244"/>
      <c r="F77" s="244"/>
      <c r="G77" s="244"/>
      <c r="H77" s="4"/>
      <c r="I77" s="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</row>
    <row r="78" spans="2:21" ht="14.4" x14ac:dyDescent="0.3">
      <c r="B78" s="321"/>
      <c r="C78" s="289"/>
      <c r="D78" s="58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</row>
    <row r="79" spans="2:21" ht="14.4" x14ac:dyDescent="0.3">
      <c r="B79" s="321"/>
      <c r="C79" s="289"/>
      <c r="D79" s="58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</row>
    <row r="80" spans="2:21" ht="14.4" x14ac:dyDescent="0.3">
      <c r="B80" s="321"/>
      <c r="C80" s="289"/>
      <c r="D80" s="58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</row>
    <row r="81" spans="2:21" ht="14.4" x14ac:dyDescent="0.3">
      <c r="B81" s="321"/>
      <c r="C81" s="289"/>
      <c r="D81" s="58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</row>
    <row r="82" spans="2:21" ht="14.4" x14ac:dyDescent="0.3">
      <c r="B82" s="321"/>
      <c r="C82" s="289"/>
      <c r="D82" s="58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</row>
    <row r="83" spans="2:21" ht="14.4" x14ac:dyDescent="0.3">
      <c r="B83" s="321"/>
      <c r="C83" s="289"/>
      <c r="D83" s="58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</row>
    <row r="84" spans="2:21" ht="14.4" x14ac:dyDescent="0.3">
      <c r="B84" s="321"/>
      <c r="C84" s="289"/>
      <c r="D84" s="58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</row>
    <row r="85" spans="2:21" ht="14.4" x14ac:dyDescent="0.3">
      <c r="B85" s="322" t="s">
        <v>116</v>
      </c>
      <c r="C85" s="352">
        <f>SUM(C75:C84)</f>
        <v>0</v>
      </c>
      <c r="D85" s="58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</row>
    <row r="86" spans="2:21" ht="14.4" x14ac:dyDescent="0.3">
      <c r="B86" s="34"/>
      <c r="C86" s="34"/>
      <c r="D86" s="58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</row>
    <row r="87" spans="2:21" ht="14.4" x14ac:dyDescent="0.3">
      <c r="B87" s="34"/>
      <c r="C87" s="34"/>
      <c r="D87" s="58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</row>
    <row r="88" spans="2:21" ht="14.4" x14ac:dyDescent="0.3">
      <c r="B88" s="34"/>
      <c r="C88" s="34"/>
      <c r="D88" s="58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</row>
    <row r="89" spans="2:21" ht="14.4" x14ac:dyDescent="0.3">
      <c r="B89" s="34"/>
      <c r="C89" s="34"/>
      <c r="D89" s="58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</row>
    <row r="90" spans="2:21" ht="14.4" x14ac:dyDescent="0.3">
      <c r="B90" s="34"/>
      <c r="C90" s="34"/>
      <c r="D90" s="58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</row>
    <row r="91" spans="2:21" ht="14.4" x14ac:dyDescent="0.3">
      <c r="B91" s="34"/>
      <c r="C91" s="34"/>
      <c r="D91" s="58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</row>
    <row r="92" spans="2:21" ht="14.4" x14ac:dyDescent="0.3">
      <c r="B92" s="34"/>
      <c r="C92" s="34"/>
      <c r="D92" s="58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2:21" ht="14.4" x14ac:dyDescent="0.3">
      <c r="B93" s="34"/>
      <c r="C93" s="34"/>
      <c r="D93" s="58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</row>
    <row r="94" spans="2:21" ht="14.4" x14ac:dyDescent="0.3">
      <c r="B94" s="34"/>
      <c r="C94" s="34"/>
      <c r="D94" s="58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</row>
    <row r="95" spans="2:21" ht="14.4" x14ac:dyDescent="0.3">
      <c r="B95" s="34"/>
      <c r="C95" s="34"/>
      <c r="D95" s="58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</row>
    <row r="96" spans="2:21" ht="14.4" x14ac:dyDescent="0.3">
      <c r="B96" s="34"/>
      <c r="C96" s="34"/>
      <c r="D96" s="58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</row>
    <row r="97" spans="2:21" ht="14.4" x14ac:dyDescent="0.3">
      <c r="B97" s="34"/>
      <c r="C97" s="34"/>
      <c r="D97" s="58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</row>
    <row r="98" spans="2:21" ht="14.4" x14ac:dyDescent="0.3">
      <c r="B98" s="34"/>
      <c r="C98" s="34"/>
      <c r="D98" s="58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</row>
    <row r="99" spans="2:21" ht="14.4" x14ac:dyDescent="0.3">
      <c r="B99" s="34"/>
      <c r="C99" s="34"/>
      <c r="D99" s="58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</row>
    <row r="100" spans="2:21" ht="14.4" x14ac:dyDescent="0.3">
      <c r="B100" s="34"/>
      <c r="C100" s="34"/>
      <c r="D100" s="58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</row>
    <row r="101" spans="2:21" ht="14.4" x14ac:dyDescent="0.3">
      <c r="B101" s="34"/>
      <c r="C101" s="34"/>
      <c r="D101" s="58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</row>
    <row r="102" spans="2:21" ht="14.4" x14ac:dyDescent="0.3">
      <c r="B102" s="34"/>
      <c r="C102" s="34"/>
      <c r="D102" s="58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</row>
    <row r="103" spans="2:21" ht="14.4" x14ac:dyDescent="0.3">
      <c r="B103" s="34"/>
      <c r="C103" s="34"/>
      <c r="D103" s="58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</row>
    <row r="104" spans="2:21" ht="14.4" x14ac:dyDescent="0.3">
      <c r="B104" s="34"/>
      <c r="C104" s="34"/>
      <c r="D104" s="58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</row>
    <row r="105" spans="2:21" ht="14.4" x14ac:dyDescent="0.3">
      <c r="B105" s="34"/>
      <c r="C105" s="34"/>
      <c r="D105" s="58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</row>
    <row r="106" spans="2:21" ht="14.4" x14ac:dyDescent="0.3">
      <c r="B106" s="34"/>
      <c r="C106" s="34"/>
      <c r="D106" s="58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</row>
    <row r="107" spans="2:21" ht="14.4" x14ac:dyDescent="0.3">
      <c r="B107" s="34"/>
      <c r="C107" s="34"/>
      <c r="D107" s="58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</row>
    <row r="108" spans="2:21" ht="14.4" x14ac:dyDescent="0.3">
      <c r="B108" s="34"/>
      <c r="C108" s="34"/>
      <c r="D108" s="58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</row>
    <row r="109" spans="2:21" ht="14.4" x14ac:dyDescent="0.3">
      <c r="B109" s="34"/>
      <c r="C109" s="34"/>
      <c r="D109" s="58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</row>
    <row r="110" spans="2:21" ht="14.4" x14ac:dyDescent="0.3">
      <c r="B110" s="34"/>
      <c r="C110" s="34"/>
      <c r="D110" s="58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</row>
    <row r="111" spans="2:21" ht="14.4" x14ac:dyDescent="0.3">
      <c r="B111" s="34"/>
      <c r="C111" s="34"/>
      <c r="D111" s="58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</row>
    <row r="112" spans="2:21" ht="14.4" x14ac:dyDescent="0.3">
      <c r="B112" s="34"/>
      <c r="C112" s="34"/>
      <c r="D112" s="58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</row>
    <row r="113" spans="2:21" ht="14.4" x14ac:dyDescent="0.3">
      <c r="B113" s="34"/>
      <c r="C113" s="34"/>
      <c r="D113" s="58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</row>
    <row r="114" spans="2:21" ht="14.4" x14ac:dyDescent="0.3">
      <c r="B114" s="34"/>
      <c r="C114" s="34"/>
      <c r="D114" s="58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</row>
    <row r="115" spans="2:21" ht="14.4" x14ac:dyDescent="0.3">
      <c r="B115" s="34"/>
      <c r="C115" s="34"/>
      <c r="D115" s="58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</row>
    <row r="116" spans="2:21" ht="14.4" x14ac:dyDescent="0.3">
      <c r="B116" s="34"/>
      <c r="C116" s="34"/>
      <c r="D116" s="58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</row>
    <row r="117" spans="2:21" ht="14.4" x14ac:dyDescent="0.3">
      <c r="B117" s="34"/>
      <c r="C117" s="34"/>
      <c r="D117" s="58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</row>
    <row r="118" spans="2:21" ht="14.4" x14ac:dyDescent="0.3">
      <c r="B118" s="34"/>
      <c r="C118" s="34"/>
      <c r="D118" s="58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</row>
    <row r="119" spans="2:21" ht="14.4" x14ac:dyDescent="0.3">
      <c r="B119" s="34"/>
      <c r="C119" s="34"/>
      <c r="D119" s="58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</row>
    <row r="120" spans="2:21" ht="14.4" x14ac:dyDescent="0.3">
      <c r="B120" s="34"/>
      <c r="C120" s="34"/>
      <c r="D120" s="58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</row>
    <row r="121" spans="2:21" ht="14.4" x14ac:dyDescent="0.3">
      <c r="B121" s="34"/>
      <c r="C121" s="34"/>
      <c r="D121" s="58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</row>
    <row r="122" spans="2:21" ht="14.4" x14ac:dyDescent="0.3">
      <c r="B122" s="34"/>
      <c r="C122" s="34"/>
      <c r="D122" s="58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</row>
    <row r="123" spans="2:21" ht="14.4" x14ac:dyDescent="0.3">
      <c r="B123" s="34"/>
      <c r="C123" s="34"/>
      <c r="D123" s="58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</row>
    <row r="124" spans="2:21" ht="14.4" x14ac:dyDescent="0.3">
      <c r="B124" s="34"/>
      <c r="C124" s="34"/>
      <c r="D124" s="58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</row>
    <row r="125" spans="2:21" ht="14.4" x14ac:dyDescent="0.3">
      <c r="B125" s="34"/>
      <c r="C125" s="34"/>
      <c r="D125" s="58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</row>
    <row r="126" spans="2:21" ht="14.4" x14ac:dyDescent="0.3">
      <c r="B126" s="34"/>
      <c r="C126" s="34"/>
      <c r="D126" s="58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</row>
    <row r="127" spans="2:21" ht="14.4" x14ac:dyDescent="0.3">
      <c r="B127" s="34"/>
      <c r="C127" s="34"/>
      <c r="D127" s="58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</row>
    <row r="128" spans="2:21" ht="14.4" x14ac:dyDescent="0.3">
      <c r="B128" s="34"/>
      <c r="C128" s="34"/>
      <c r="D128" s="58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</row>
    <row r="129" spans="2:21" ht="14.4" x14ac:dyDescent="0.3">
      <c r="B129" s="34"/>
      <c r="C129" s="34"/>
      <c r="D129" s="58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</row>
    <row r="130" spans="2:21" ht="14.4" x14ac:dyDescent="0.3">
      <c r="B130" s="34"/>
      <c r="C130" s="34"/>
      <c r="D130" s="58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</row>
    <row r="131" spans="2:21" ht="14.4" x14ac:dyDescent="0.3">
      <c r="B131" s="34"/>
      <c r="C131" s="34"/>
      <c r="D131" s="58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</row>
    <row r="132" spans="2:21" ht="14.4" x14ac:dyDescent="0.3">
      <c r="B132" s="34"/>
      <c r="C132" s="34"/>
      <c r="D132" s="58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</row>
    <row r="133" spans="2:21" ht="14.4" x14ac:dyDescent="0.3">
      <c r="B133" s="34"/>
      <c r="C133" s="34"/>
      <c r="D133" s="58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</row>
    <row r="134" spans="2:21" ht="14.4" x14ac:dyDescent="0.3">
      <c r="B134" s="34"/>
      <c r="C134" s="34"/>
      <c r="D134" s="58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</row>
    <row r="135" spans="2:21" ht="14.4" x14ac:dyDescent="0.3">
      <c r="B135" s="34"/>
      <c r="C135" s="34"/>
      <c r="D135" s="58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</row>
    <row r="136" spans="2:21" ht="14.4" x14ac:dyDescent="0.3">
      <c r="B136" s="34"/>
      <c r="C136" s="34"/>
      <c r="D136" s="58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</row>
    <row r="137" spans="2:21" ht="14.4" x14ac:dyDescent="0.3">
      <c r="B137" s="34"/>
      <c r="C137" s="34"/>
      <c r="D137" s="58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</row>
    <row r="138" spans="2:21" ht="14.4" x14ac:dyDescent="0.3">
      <c r="B138" s="34"/>
      <c r="C138" s="34"/>
      <c r="D138" s="58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</row>
    <row r="139" spans="2:21" ht="14.4" x14ac:dyDescent="0.3">
      <c r="B139" s="34"/>
      <c r="C139" s="34"/>
      <c r="D139" s="58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</row>
    <row r="140" spans="2:21" ht="14.4" x14ac:dyDescent="0.3">
      <c r="B140" s="34"/>
      <c r="C140" s="34"/>
      <c r="D140" s="58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</row>
    <row r="141" spans="2:21" ht="14.4" x14ac:dyDescent="0.3">
      <c r="B141" s="34"/>
      <c r="C141" s="34"/>
      <c r="D141" s="58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</row>
    <row r="142" spans="2:21" ht="14.4" x14ac:dyDescent="0.3">
      <c r="B142" s="34"/>
      <c r="C142" s="34"/>
      <c r="D142" s="58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</row>
    <row r="143" spans="2:21" ht="14.4" x14ac:dyDescent="0.3">
      <c r="B143" s="34"/>
      <c r="C143" s="34"/>
      <c r="D143" s="58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</row>
    <row r="144" spans="2:21" ht="14.4" x14ac:dyDescent="0.3">
      <c r="B144" s="34"/>
      <c r="C144" s="34"/>
      <c r="D144" s="58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</row>
    <row r="145" spans="2:21" ht="14.4" x14ac:dyDescent="0.3">
      <c r="B145" s="34"/>
      <c r="C145" s="34"/>
      <c r="D145" s="58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</row>
    <row r="146" spans="2:21" ht="14.4" x14ac:dyDescent="0.3">
      <c r="B146" s="34"/>
      <c r="C146" s="34"/>
      <c r="D146" s="58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</row>
    <row r="147" spans="2:21" ht="14.4" x14ac:dyDescent="0.3">
      <c r="B147" s="34"/>
      <c r="C147" s="34"/>
      <c r="D147" s="58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</row>
    <row r="148" spans="2:21" ht="14.4" x14ac:dyDescent="0.3">
      <c r="B148" s="34"/>
      <c r="C148" s="34"/>
      <c r="D148" s="58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</row>
    <row r="149" spans="2:21" ht="14.4" x14ac:dyDescent="0.3">
      <c r="B149" s="34"/>
      <c r="C149" s="34"/>
      <c r="D149" s="58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</row>
    <row r="150" spans="2:21" ht="14.4" x14ac:dyDescent="0.3">
      <c r="B150" s="34"/>
      <c r="C150" s="34"/>
      <c r="D150" s="58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</row>
    <row r="151" spans="2:21" ht="14.4" x14ac:dyDescent="0.3">
      <c r="B151" s="34"/>
      <c r="C151" s="34"/>
      <c r="D151" s="58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</row>
    <row r="152" spans="2:21" ht="14.4" x14ac:dyDescent="0.3">
      <c r="B152" s="34"/>
      <c r="C152" s="34"/>
      <c r="D152" s="58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</row>
    <row r="153" spans="2:21" ht="14.4" x14ac:dyDescent="0.3">
      <c r="B153" s="34"/>
      <c r="C153" s="34"/>
      <c r="D153" s="58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</row>
    <row r="154" spans="2:21" ht="14.4" x14ac:dyDescent="0.3">
      <c r="B154" s="34"/>
      <c r="C154" s="34"/>
      <c r="D154" s="58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</row>
    <row r="155" spans="2:21" ht="14.4" x14ac:dyDescent="0.3">
      <c r="B155" s="34"/>
      <c r="C155" s="34"/>
      <c r="D155" s="58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</row>
    <row r="156" spans="2:21" ht="14.4" x14ac:dyDescent="0.3">
      <c r="B156" s="34"/>
      <c r="C156" s="34"/>
      <c r="D156" s="58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</row>
    <row r="157" spans="2:21" ht="14.4" x14ac:dyDescent="0.3">
      <c r="B157" s="34"/>
      <c r="C157" s="34"/>
      <c r="D157" s="58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</row>
    <row r="158" spans="2:21" ht="14.4" x14ac:dyDescent="0.3">
      <c r="B158" s="34"/>
      <c r="C158" s="34"/>
      <c r="D158" s="58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</row>
    <row r="159" spans="2:21" ht="14.4" x14ac:dyDescent="0.3">
      <c r="B159" s="34"/>
      <c r="C159" s="34"/>
      <c r="D159" s="58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</row>
    <row r="160" spans="2:21" ht="14.4" x14ac:dyDescent="0.3">
      <c r="B160" s="34"/>
      <c r="C160" s="34"/>
      <c r="D160" s="58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</row>
    <row r="161" spans="2:21" ht="14.4" x14ac:dyDescent="0.3">
      <c r="B161" s="34"/>
      <c r="C161" s="34"/>
      <c r="D161" s="58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</row>
    <row r="162" spans="2:21" ht="14.4" x14ac:dyDescent="0.3">
      <c r="B162" s="34"/>
      <c r="C162" s="34"/>
      <c r="D162" s="58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</row>
    <row r="163" spans="2:21" ht="14.4" x14ac:dyDescent="0.3">
      <c r="B163" s="34"/>
      <c r="C163" s="34"/>
      <c r="D163" s="58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</row>
    <row r="164" spans="2:21" ht="14.4" x14ac:dyDescent="0.3">
      <c r="B164" s="34"/>
      <c r="C164" s="34"/>
      <c r="D164" s="58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</row>
    <row r="165" spans="2:21" ht="14.4" x14ac:dyDescent="0.3">
      <c r="B165" s="34"/>
      <c r="C165" s="34"/>
      <c r="D165" s="58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</row>
    <row r="166" spans="2:21" ht="14.4" x14ac:dyDescent="0.3">
      <c r="B166" s="34"/>
      <c r="C166" s="34"/>
      <c r="D166" s="58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</row>
    <row r="167" spans="2:21" ht="14.4" x14ac:dyDescent="0.3">
      <c r="B167" s="34"/>
      <c r="C167" s="34"/>
      <c r="D167" s="58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</row>
    <row r="168" spans="2:21" ht="14.4" x14ac:dyDescent="0.3">
      <c r="B168" s="34"/>
      <c r="C168" s="34"/>
      <c r="D168" s="58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</row>
    <row r="169" spans="2:21" ht="14.4" x14ac:dyDescent="0.3">
      <c r="B169" s="34"/>
      <c r="C169" s="34"/>
      <c r="D169" s="58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</row>
    <row r="170" spans="2:21" ht="14.4" x14ac:dyDescent="0.3">
      <c r="B170" s="34"/>
      <c r="C170" s="34"/>
      <c r="D170" s="58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</row>
    <row r="171" spans="2:21" ht="14.4" x14ac:dyDescent="0.3">
      <c r="B171" s="34"/>
      <c r="C171" s="34"/>
      <c r="D171" s="58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</row>
    <row r="172" spans="2:21" ht="14.4" x14ac:dyDescent="0.3">
      <c r="B172" s="34"/>
      <c r="C172" s="34"/>
      <c r="D172" s="58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</row>
    <row r="173" spans="2:21" ht="14.4" x14ac:dyDescent="0.3">
      <c r="B173" s="34"/>
      <c r="C173" s="34"/>
      <c r="D173" s="58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</row>
    <row r="174" spans="2:21" ht="14.4" x14ac:dyDescent="0.3">
      <c r="B174" s="34"/>
      <c r="C174" s="34"/>
      <c r="D174" s="58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</row>
    <row r="175" spans="2:21" ht="14.4" x14ac:dyDescent="0.3">
      <c r="B175" s="34"/>
      <c r="C175" s="34"/>
      <c r="D175" s="58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</row>
    <row r="176" spans="2:21" ht="14.4" x14ac:dyDescent="0.3">
      <c r="B176" s="34"/>
      <c r="C176" s="34"/>
      <c r="D176" s="58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</row>
    <row r="177" spans="2:21" ht="14.4" x14ac:dyDescent="0.3">
      <c r="B177" s="34"/>
      <c r="C177" s="34"/>
      <c r="D177" s="58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</row>
    <row r="178" spans="2:21" ht="14.4" x14ac:dyDescent="0.3">
      <c r="B178" s="34"/>
      <c r="C178" s="34"/>
      <c r="D178" s="58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</row>
    <row r="179" spans="2:21" ht="14.4" x14ac:dyDescent="0.3">
      <c r="B179" s="34"/>
      <c r="C179" s="34"/>
      <c r="D179" s="58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</row>
    <row r="180" spans="2:21" ht="14.4" x14ac:dyDescent="0.3">
      <c r="B180" s="34"/>
      <c r="C180" s="34"/>
      <c r="D180" s="58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</row>
    <row r="181" spans="2:21" ht="14.4" x14ac:dyDescent="0.3">
      <c r="B181" s="34"/>
      <c r="C181" s="34"/>
      <c r="D181" s="58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</row>
    <row r="182" spans="2:21" ht="14.4" x14ac:dyDescent="0.3">
      <c r="B182" s="34"/>
      <c r="C182" s="34"/>
      <c r="D182" s="58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</row>
    <row r="183" spans="2:21" ht="14.4" x14ac:dyDescent="0.3">
      <c r="B183" s="34"/>
      <c r="C183" s="34"/>
      <c r="D183" s="58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</row>
    <row r="184" spans="2:21" ht="14.4" x14ac:dyDescent="0.3">
      <c r="B184" s="34"/>
      <c r="C184" s="34"/>
      <c r="D184" s="58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</row>
    <row r="185" spans="2:21" ht="14.4" x14ac:dyDescent="0.3">
      <c r="B185" s="34"/>
      <c r="C185" s="34"/>
      <c r="D185" s="58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</row>
    <row r="186" spans="2:21" ht="14.4" x14ac:dyDescent="0.3">
      <c r="B186" s="34"/>
      <c r="C186" s="34"/>
      <c r="D186" s="58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</row>
    <row r="187" spans="2:21" ht="14.4" x14ac:dyDescent="0.3">
      <c r="B187" s="34"/>
      <c r="C187" s="34"/>
      <c r="D187" s="58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</row>
    <row r="188" spans="2:21" ht="14.4" x14ac:dyDescent="0.3">
      <c r="B188" s="34"/>
      <c r="C188" s="34"/>
      <c r="D188" s="58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</row>
    <row r="189" spans="2:21" ht="14.4" x14ac:dyDescent="0.3">
      <c r="B189" s="34"/>
      <c r="C189" s="34"/>
      <c r="D189" s="58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</row>
    <row r="190" spans="2:21" ht="14.4" x14ac:dyDescent="0.3">
      <c r="B190" s="34"/>
      <c r="C190" s="34"/>
      <c r="D190" s="58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</row>
    <row r="191" spans="2:21" ht="14.4" x14ac:dyDescent="0.3">
      <c r="B191" s="34"/>
      <c r="C191" s="34"/>
      <c r="D191" s="58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</row>
    <row r="192" spans="2:21" ht="14.4" x14ac:dyDescent="0.3">
      <c r="B192" s="34"/>
      <c r="C192" s="34"/>
      <c r="D192" s="58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</row>
    <row r="193" spans="2:21" ht="14.4" x14ac:dyDescent="0.3">
      <c r="B193" s="34"/>
      <c r="C193" s="34"/>
      <c r="D193" s="58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</row>
    <row r="194" spans="2:21" ht="14.4" x14ac:dyDescent="0.3">
      <c r="B194" s="34"/>
      <c r="C194" s="34"/>
      <c r="D194" s="58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</row>
    <row r="195" spans="2:21" ht="14.4" x14ac:dyDescent="0.3">
      <c r="B195" s="34"/>
      <c r="C195" s="34"/>
      <c r="D195" s="58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</row>
    <row r="196" spans="2:21" ht="14.4" x14ac:dyDescent="0.3">
      <c r="B196" s="34"/>
      <c r="C196" s="34"/>
      <c r="D196" s="58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</row>
    <row r="197" spans="2:21" ht="14.4" x14ac:dyDescent="0.3">
      <c r="B197" s="34"/>
      <c r="C197" s="34"/>
      <c r="D197" s="58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</row>
    <row r="198" spans="2:21" ht="14.4" x14ac:dyDescent="0.3">
      <c r="B198" s="34"/>
      <c r="C198" s="34"/>
      <c r="D198" s="58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</row>
    <row r="199" spans="2:21" ht="14.4" x14ac:dyDescent="0.3">
      <c r="B199" s="34"/>
      <c r="C199" s="34"/>
      <c r="D199" s="58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</row>
    <row r="200" spans="2:21" ht="14.4" x14ac:dyDescent="0.3">
      <c r="B200" s="34"/>
      <c r="C200" s="34"/>
      <c r="D200" s="58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</row>
    <row r="201" spans="2:21" ht="14.4" x14ac:dyDescent="0.3">
      <c r="B201" s="34"/>
      <c r="C201" s="34"/>
      <c r="D201" s="58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</row>
    <row r="202" spans="2:21" ht="14.4" x14ac:dyDescent="0.3">
      <c r="B202" s="34"/>
      <c r="C202" s="34"/>
      <c r="D202" s="58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</row>
    <row r="203" spans="2:21" ht="14.4" x14ac:dyDescent="0.3">
      <c r="B203" s="34"/>
      <c r="C203" s="34"/>
      <c r="D203" s="58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</row>
    <row r="204" spans="2:21" ht="14.4" x14ac:dyDescent="0.3">
      <c r="B204" s="34"/>
      <c r="C204" s="34"/>
      <c r="D204" s="58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</row>
    <row r="205" spans="2:21" ht="14.4" x14ac:dyDescent="0.3">
      <c r="B205" s="34"/>
      <c r="C205" s="34"/>
      <c r="D205" s="58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</row>
    <row r="206" spans="2:21" ht="14.4" x14ac:dyDescent="0.3">
      <c r="B206" s="34"/>
      <c r="C206" s="34"/>
      <c r="D206" s="58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</row>
    <row r="207" spans="2:21" ht="14.4" x14ac:dyDescent="0.3">
      <c r="B207" s="34"/>
      <c r="C207" s="34"/>
      <c r="D207" s="58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</row>
    <row r="208" spans="2:21" ht="14.4" x14ac:dyDescent="0.3">
      <c r="B208" s="34"/>
      <c r="C208" s="34"/>
      <c r="D208" s="58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</row>
    <row r="209" spans="2:21" ht="14.4" x14ac:dyDescent="0.3">
      <c r="B209" s="34"/>
      <c r="C209" s="34"/>
      <c r="D209" s="58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</row>
    <row r="210" spans="2:21" ht="14.4" x14ac:dyDescent="0.3">
      <c r="B210" s="34"/>
      <c r="C210" s="34"/>
      <c r="D210" s="58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</row>
    <row r="211" spans="2:21" ht="14.4" x14ac:dyDescent="0.3">
      <c r="B211" s="34"/>
      <c r="C211" s="34"/>
      <c r="D211" s="58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</row>
    <row r="212" spans="2:21" ht="14.4" x14ac:dyDescent="0.3">
      <c r="B212" s="34"/>
      <c r="C212" s="34"/>
      <c r="D212" s="58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</row>
    <row r="213" spans="2:21" ht="14.4" x14ac:dyDescent="0.3">
      <c r="B213" s="34"/>
      <c r="C213" s="34"/>
      <c r="D213" s="58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</row>
    <row r="214" spans="2:21" ht="14.4" x14ac:dyDescent="0.3">
      <c r="B214" s="34"/>
      <c r="C214" s="34"/>
      <c r="D214" s="58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</row>
    <row r="215" spans="2:21" ht="14.4" x14ac:dyDescent="0.3">
      <c r="B215" s="34"/>
      <c r="C215" s="34"/>
      <c r="D215" s="58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</row>
    <row r="216" spans="2:21" ht="14.4" x14ac:dyDescent="0.3">
      <c r="B216" s="34"/>
      <c r="C216" s="34"/>
      <c r="D216" s="58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</row>
    <row r="217" spans="2:21" ht="14.4" x14ac:dyDescent="0.3">
      <c r="B217" s="34"/>
      <c r="C217" s="34"/>
      <c r="D217" s="58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</row>
    <row r="218" spans="2:21" ht="14.4" x14ac:dyDescent="0.3">
      <c r="B218" s="34"/>
      <c r="C218" s="34"/>
      <c r="D218" s="58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</row>
    <row r="219" spans="2:21" ht="14.4" x14ac:dyDescent="0.3">
      <c r="B219" s="34"/>
      <c r="C219" s="34"/>
      <c r="D219" s="58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</row>
    <row r="220" spans="2:21" ht="14.4" x14ac:dyDescent="0.3">
      <c r="B220" s="34"/>
      <c r="C220" s="34"/>
      <c r="D220" s="58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</row>
    <row r="221" spans="2:21" ht="14.4" x14ac:dyDescent="0.3">
      <c r="B221" s="34"/>
      <c r="C221" s="34"/>
      <c r="D221" s="58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</row>
    <row r="222" spans="2:21" ht="14.4" x14ac:dyDescent="0.3">
      <c r="B222" s="34"/>
      <c r="C222" s="34"/>
      <c r="D222" s="58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</row>
    <row r="223" spans="2:21" ht="14.4" x14ac:dyDescent="0.3">
      <c r="B223" s="34"/>
      <c r="C223" s="34"/>
      <c r="D223" s="58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</row>
    <row r="224" spans="2:21" ht="14.4" x14ac:dyDescent="0.3">
      <c r="B224" s="34"/>
      <c r="C224" s="34"/>
      <c r="D224" s="58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</row>
    <row r="225" spans="2:21" ht="14.4" x14ac:dyDescent="0.3">
      <c r="B225" s="34"/>
      <c r="C225" s="34"/>
      <c r="D225" s="58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</row>
    <row r="226" spans="2:21" ht="14.4" x14ac:dyDescent="0.3">
      <c r="B226" s="34"/>
      <c r="C226" s="34"/>
      <c r="D226" s="58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</row>
    <row r="227" spans="2:21" ht="14.4" x14ac:dyDescent="0.3">
      <c r="B227" s="34"/>
      <c r="C227" s="34"/>
      <c r="D227" s="58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</row>
    <row r="228" spans="2:21" ht="14.4" x14ac:dyDescent="0.3">
      <c r="B228" s="34"/>
      <c r="C228" s="34"/>
      <c r="D228" s="58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</row>
    <row r="229" spans="2:21" ht="14.4" x14ac:dyDescent="0.3">
      <c r="B229" s="34"/>
      <c r="C229" s="34"/>
      <c r="D229" s="58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</row>
    <row r="230" spans="2:21" ht="14.4" x14ac:dyDescent="0.3">
      <c r="B230" s="34"/>
      <c r="C230" s="34"/>
      <c r="D230" s="58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</row>
    <row r="231" spans="2:21" ht="14.4" x14ac:dyDescent="0.3">
      <c r="B231" s="34"/>
      <c r="C231" s="34"/>
      <c r="D231" s="58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</row>
    <row r="232" spans="2:21" ht="14.4" x14ac:dyDescent="0.3">
      <c r="B232" s="34"/>
      <c r="C232" s="34"/>
      <c r="D232" s="58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</row>
    <row r="233" spans="2:21" ht="14.4" x14ac:dyDescent="0.3">
      <c r="B233" s="34"/>
      <c r="C233" s="34"/>
      <c r="D233" s="58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</row>
    <row r="234" spans="2:21" ht="14.4" x14ac:dyDescent="0.3">
      <c r="B234" s="34"/>
      <c r="C234" s="34"/>
      <c r="D234" s="58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</row>
    <row r="235" spans="2:21" ht="14.4" x14ac:dyDescent="0.3">
      <c r="B235" s="34"/>
      <c r="C235" s="34"/>
      <c r="D235" s="58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</row>
    <row r="236" spans="2:21" ht="14.4" x14ac:dyDescent="0.3">
      <c r="B236" s="34"/>
      <c r="C236" s="34"/>
      <c r="D236" s="58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</row>
    <row r="237" spans="2:21" ht="14.4" x14ac:dyDescent="0.3">
      <c r="B237" s="34"/>
      <c r="C237" s="34"/>
      <c r="D237" s="58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</row>
    <row r="238" spans="2:21" ht="14.4" x14ac:dyDescent="0.3">
      <c r="B238" s="34"/>
      <c r="C238" s="34"/>
      <c r="D238" s="58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</row>
    <row r="239" spans="2:21" ht="14.4" x14ac:dyDescent="0.3">
      <c r="B239" s="34"/>
      <c r="C239" s="34"/>
      <c r="D239" s="58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</row>
    <row r="240" spans="2:21" ht="14.4" x14ac:dyDescent="0.3">
      <c r="B240" s="34"/>
      <c r="C240" s="34"/>
      <c r="D240" s="58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</row>
    <row r="241" spans="2:21" ht="14.4" x14ac:dyDescent="0.3">
      <c r="B241" s="34"/>
      <c r="C241" s="34"/>
      <c r="D241" s="58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</row>
    <row r="242" spans="2:21" ht="14.4" x14ac:dyDescent="0.3">
      <c r="B242" s="34"/>
      <c r="C242" s="34"/>
      <c r="D242" s="58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</row>
    <row r="243" spans="2:21" ht="14.4" x14ac:dyDescent="0.3">
      <c r="B243" s="34"/>
      <c r="C243" s="34"/>
      <c r="D243" s="58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</row>
    <row r="244" spans="2:21" ht="14.4" x14ac:dyDescent="0.3">
      <c r="B244" s="34"/>
      <c r="C244" s="34"/>
      <c r="D244" s="58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</row>
    <row r="245" spans="2:21" ht="14.4" x14ac:dyDescent="0.3">
      <c r="B245" s="34"/>
      <c r="C245" s="34"/>
      <c r="D245" s="58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</row>
    <row r="246" spans="2:21" ht="14.4" x14ac:dyDescent="0.3">
      <c r="B246" s="34"/>
      <c r="C246" s="34"/>
      <c r="D246" s="58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</row>
    <row r="247" spans="2:21" ht="14.4" x14ac:dyDescent="0.3">
      <c r="B247" s="34"/>
      <c r="C247" s="34"/>
      <c r="D247" s="58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</row>
    <row r="248" spans="2:21" ht="14.4" x14ac:dyDescent="0.3">
      <c r="B248" s="34"/>
      <c r="C248" s="34"/>
      <c r="D248" s="58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</row>
    <row r="249" spans="2:21" ht="14.4" x14ac:dyDescent="0.3">
      <c r="B249" s="34"/>
      <c r="C249" s="34"/>
      <c r="D249" s="58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</row>
    <row r="250" spans="2:21" ht="14.4" x14ac:dyDescent="0.3">
      <c r="B250" s="34"/>
      <c r="C250" s="34"/>
      <c r="D250" s="58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</row>
    <row r="251" spans="2:21" ht="14.4" x14ac:dyDescent="0.3">
      <c r="B251" s="34"/>
      <c r="C251" s="34"/>
      <c r="D251" s="58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</row>
    <row r="252" spans="2:21" ht="14.4" x14ac:dyDescent="0.3">
      <c r="B252" s="34"/>
      <c r="C252" s="34"/>
      <c r="D252" s="58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</row>
    <row r="253" spans="2:21" ht="14.4" x14ac:dyDescent="0.3">
      <c r="B253" s="34"/>
      <c r="C253" s="34"/>
      <c r="D253" s="58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</row>
    <row r="254" spans="2:21" ht="14.4" x14ac:dyDescent="0.3">
      <c r="B254" s="34"/>
      <c r="C254" s="34"/>
      <c r="D254" s="58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</row>
    <row r="255" spans="2:21" ht="14.4" x14ac:dyDescent="0.3">
      <c r="B255" s="34"/>
      <c r="C255" s="34"/>
      <c r="D255" s="58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</row>
    <row r="256" spans="2:21" ht="14.4" x14ac:dyDescent="0.3">
      <c r="B256" s="34"/>
      <c r="C256" s="34"/>
      <c r="D256" s="58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</row>
    <row r="257" spans="2:21" ht="14.4" x14ac:dyDescent="0.3">
      <c r="B257" s="34"/>
      <c r="C257" s="34"/>
      <c r="D257" s="58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</row>
    <row r="258" spans="2:21" ht="14.4" x14ac:dyDescent="0.3">
      <c r="B258" s="34"/>
      <c r="C258" s="34"/>
      <c r="D258" s="58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</row>
    <row r="259" spans="2:21" ht="14.4" x14ac:dyDescent="0.3">
      <c r="B259" s="34"/>
      <c r="C259" s="34"/>
      <c r="D259" s="58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</row>
    <row r="260" spans="2:21" ht="14.4" x14ac:dyDescent="0.3">
      <c r="B260" s="34"/>
      <c r="C260" s="34"/>
      <c r="D260" s="58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</row>
    <row r="261" spans="2:21" ht="14.4" x14ac:dyDescent="0.3">
      <c r="B261" s="34"/>
      <c r="C261" s="34"/>
      <c r="D261" s="58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</row>
    <row r="262" spans="2:21" ht="14.4" x14ac:dyDescent="0.3">
      <c r="B262" s="34"/>
      <c r="C262" s="34"/>
      <c r="D262" s="58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</row>
    <row r="263" spans="2:21" ht="14.4" x14ac:dyDescent="0.3">
      <c r="B263" s="34"/>
      <c r="C263" s="34"/>
      <c r="D263" s="58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</row>
    <row r="264" spans="2:21" ht="14.4" x14ac:dyDescent="0.3">
      <c r="B264" s="34"/>
      <c r="C264" s="34"/>
      <c r="D264" s="58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</row>
    <row r="265" spans="2:21" ht="14.4" x14ac:dyDescent="0.3">
      <c r="B265" s="34"/>
      <c r="C265" s="34"/>
      <c r="D265" s="58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</row>
    <row r="266" spans="2:21" ht="14.4" x14ac:dyDescent="0.3">
      <c r="B266" s="34"/>
      <c r="C266" s="34"/>
      <c r="D266" s="58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</row>
    <row r="267" spans="2:21" ht="14.4" x14ac:dyDescent="0.3">
      <c r="B267" s="34"/>
      <c r="C267" s="34"/>
      <c r="D267" s="58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</row>
    <row r="268" spans="2:21" ht="14.4" x14ac:dyDescent="0.3">
      <c r="B268" s="34"/>
      <c r="C268" s="34"/>
      <c r="D268" s="58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</row>
    <row r="269" spans="2:21" ht="14.4" x14ac:dyDescent="0.3">
      <c r="B269" s="34"/>
      <c r="C269" s="34"/>
      <c r="D269" s="58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</row>
    <row r="270" spans="2:21" ht="14.4" x14ac:dyDescent="0.3">
      <c r="B270" s="34"/>
      <c r="C270" s="34"/>
      <c r="D270" s="58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</row>
    <row r="271" spans="2:21" ht="14.4" x14ac:dyDescent="0.3">
      <c r="B271" s="34"/>
      <c r="C271" s="34"/>
      <c r="D271" s="58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</row>
    <row r="272" spans="2:21" ht="14.4" x14ac:dyDescent="0.3">
      <c r="B272" s="34"/>
      <c r="C272" s="34"/>
      <c r="D272" s="58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</row>
    <row r="273" spans="2:21" ht="14.4" x14ac:dyDescent="0.3">
      <c r="B273" s="34"/>
      <c r="C273" s="34"/>
      <c r="D273" s="58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</row>
    <row r="274" spans="2:21" ht="14.4" x14ac:dyDescent="0.3">
      <c r="B274" s="34"/>
      <c r="C274" s="34"/>
      <c r="D274" s="58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</row>
    <row r="275" spans="2:21" ht="14.4" x14ac:dyDescent="0.3">
      <c r="B275" s="34"/>
      <c r="C275" s="34"/>
      <c r="D275" s="58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</row>
    <row r="276" spans="2:21" ht="14.4" x14ac:dyDescent="0.3">
      <c r="B276" s="34"/>
      <c r="C276" s="34"/>
      <c r="D276" s="58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</row>
    <row r="277" spans="2:21" ht="14.4" x14ac:dyDescent="0.3">
      <c r="B277" s="34"/>
      <c r="C277" s="34"/>
      <c r="D277" s="58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</row>
    <row r="278" spans="2:21" ht="14.4" x14ac:dyDescent="0.3">
      <c r="B278" s="34"/>
      <c r="C278" s="34"/>
      <c r="D278" s="58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</row>
    <row r="279" spans="2:21" ht="14.4" x14ac:dyDescent="0.3">
      <c r="B279" s="34"/>
      <c r="C279" s="34"/>
      <c r="D279" s="58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</row>
    <row r="280" spans="2:21" ht="14.4" x14ac:dyDescent="0.3">
      <c r="B280" s="34"/>
      <c r="C280" s="34"/>
      <c r="D280" s="58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</row>
    <row r="281" spans="2:21" ht="14.4" x14ac:dyDescent="0.3">
      <c r="B281" s="34"/>
      <c r="C281" s="34"/>
      <c r="D281" s="58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</row>
    <row r="282" spans="2:21" ht="14.4" x14ac:dyDescent="0.3">
      <c r="B282" s="34"/>
      <c r="C282" s="34"/>
      <c r="D282" s="58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</row>
    <row r="283" spans="2:21" ht="14.4" x14ac:dyDescent="0.3">
      <c r="B283" s="34"/>
      <c r="C283" s="34"/>
      <c r="D283" s="58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</row>
    <row r="284" spans="2:21" ht="14.4" x14ac:dyDescent="0.3">
      <c r="B284" s="34"/>
      <c r="C284" s="34"/>
      <c r="D284" s="58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</row>
    <row r="285" spans="2:21" ht="14.4" x14ac:dyDescent="0.3">
      <c r="B285" s="34"/>
      <c r="C285" s="34"/>
      <c r="D285" s="58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</row>
    <row r="286" spans="2:21" ht="14.4" x14ac:dyDescent="0.3">
      <c r="B286" s="34"/>
      <c r="C286" s="34"/>
      <c r="D286" s="58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</row>
    <row r="287" spans="2:21" ht="14.4" x14ac:dyDescent="0.3">
      <c r="B287" s="34"/>
      <c r="C287" s="34"/>
      <c r="D287" s="58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</row>
    <row r="288" spans="2:21" ht="14.4" x14ac:dyDescent="0.3">
      <c r="B288" s="34"/>
      <c r="C288" s="34"/>
      <c r="D288" s="58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</row>
    <row r="289" spans="2:21" ht="14.4" x14ac:dyDescent="0.3">
      <c r="B289" s="34"/>
      <c r="C289" s="34"/>
      <c r="D289" s="58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</row>
    <row r="290" spans="2:21" ht="14.4" x14ac:dyDescent="0.3">
      <c r="B290" s="34"/>
      <c r="C290" s="34"/>
      <c r="D290" s="58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</row>
    <row r="291" spans="2:21" ht="14.4" x14ac:dyDescent="0.3">
      <c r="B291" s="34"/>
      <c r="C291" s="34"/>
      <c r="D291" s="58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</row>
    <row r="292" spans="2:21" ht="14.4" x14ac:dyDescent="0.3">
      <c r="B292" s="34"/>
      <c r="C292" s="34"/>
      <c r="D292" s="58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</row>
    <row r="293" spans="2:21" ht="14.4" x14ac:dyDescent="0.3">
      <c r="B293" s="34"/>
      <c r="C293" s="34"/>
      <c r="D293" s="58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</row>
    <row r="294" spans="2:21" ht="14.4" x14ac:dyDescent="0.3">
      <c r="B294" s="34"/>
      <c r="C294" s="34"/>
      <c r="D294" s="58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</row>
    <row r="295" spans="2:21" ht="14.4" x14ac:dyDescent="0.3">
      <c r="B295" s="34"/>
      <c r="C295" s="34"/>
      <c r="D295" s="58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</row>
    <row r="296" spans="2:21" ht="14.4" x14ac:dyDescent="0.3">
      <c r="B296" s="34"/>
      <c r="C296" s="34"/>
      <c r="D296" s="58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</row>
    <row r="297" spans="2:21" ht="14.4" x14ac:dyDescent="0.3">
      <c r="B297" s="34"/>
      <c r="C297" s="34"/>
      <c r="D297" s="58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</row>
    <row r="298" spans="2:21" ht="14.4" x14ac:dyDescent="0.3">
      <c r="B298" s="34"/>
      <c r="C298" s="34"/>
      <c r="D298" s="58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</row>
    <row r="299" spans="2:21" ht="14.4" x14ac:dyDescent="0.3">
      <c r="B299" s="34"/>
      <c r="C299" s="34"/>
      <c r="D299" s="58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</row>
    <row r="300" spans="2:21" ht="14.4" x14ac:dyDescent="0.3">
      <c r="B300" s="34"/>
      <c r="C300" s="34"/>
      <c r="D300" s="58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</row>
    <row r="301" spans="2:21" ht="14.4" x14ac:dyDescent="0.3">
      <c r="B301" s="34"/>
      <c r="C301" s="34"/>
      <c r="D301" s="58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</row>
    <row r="302" spans="2:21" ht="14.4" x14ac:dyDescent="0.3">
      <c r="B302" s="34"/>
      <c r="C302" s="34"/>
      <c r="D302" s="58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</row>
    <row r="303" spans="2:21" ht="14.4" x14ac:dyDescent="0.3">
      <c r="B303" s="34"/>
      <c r="C303" s="34"/>
      <c r="D303" s="58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</row>
    <row r="304" spans="2:21" ht="14.4" x14ac:dyDescent="0.3">
      <c r="B304" s="34"/>
      <c r="C304" s="34"/>
      <c r="D304" s="58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</row>
    <row r="305" spans="2:21" ht="14.4" x14ac:dyDescent="0.3">
      <c r="B305" s="34"/>
      <c r="C305" s="34"/>
      <c r="D305" s="58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</row>
    <row r="306" spans="2:21" ht="14.4" x14ac:dyDescent="0.3">
      <c r="B306" s="34"/>
      <c r="C306" s="34"/>
      <c r="D306" s="58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</row>
    <row r="307" spans="2:21" ht="14.4" x14ac:dyDescent="0.3">
      <c r="B307" s="34"/>
      <c r="C307" s="34"/>
      <c r="D307" s="58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</row>
    <row r="308" spans="2:21" ht="14.4" x14ac:dyDescent="0.3">
      <c r="B308" s="34"/>
      <c r="C308" s="34"/>
      <c r="D308" s="58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</row>
    <row r="309" spans="2:21" ht="14.4" x14ac:dyDescent="0.3">
      <c r="B309" s="34"/>
      <c r="C309" s="34"/>
      <c r="D309" s="58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</row>
    <row r="310" spans="2:21" ht="14.4" x14ac:dyDescent="0.3">
      <c r="B310" s="34"/>
      <c r="C310" s="34"/>
      <c r="D310" s="58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</row>
    <row r="311" spans="2:21" ht="14.4" x14ac:dyDescent="0.3">
      <c r="B311" s="34"/>
      <c r="C311" s="34"/>
      <c r="D311" s="58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</row>
    <row r="312" spans="2:21" ht="14.4" x14ac:dyDescent="0.3">
      <c r="B312" s="34"/>
      <c r="C312" s="34"/>
      <c r="D312" s="58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</row>
    <row r="313" spans="2:21" ht="14.4" x14ac:dyDescent="0.3">
      <c r="B313" s="34"/>
      <c r="C313" s="34"/>
      <c r="D313" s="58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</row>
    <row r="314" spans="2:21" ht="14.4" x14ac:dyDescent="0.3">
      <c r="B314" s="34"/>
      <c r="C314" s="34"/>
      <c r="D314" s="58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</row>
    <row r="315" spans="2:21" ht="14.4" x14ac:dyDescent="0.3">
      <c r="B315" s="34"/>
      <c r="C315" s="34"/>
      <c r="D315" s="58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</row>
    <row r="316" spans="2:21" ht="14.4" x14ac:dyDescent="0.3">
      <c r="B316" s="34"/>
      <c r="C316" s="34"/>
      <c r="D316" s="58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</row>
    <row r="317" spans="2:21" ht="14.4" x14ac:dyDescent="0.3">
      <c r="B317" s="34"/>
      <c r="C317" s="34"/>
      <c r="D317" s="58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</row>
    <row r="318" spans="2:21" ht="14.4" x14ac:dyDescent="0.3">
      <c r="B318" s="34"/>
      <c r="C318" s="34"/>
      <c r="D318" s="58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</row>
    <row r="319" spans="2:21" ht="14.4" x14ac:dyDescent="0.3">
      <c r="B319" s="34"/>
      <c r="C319" s="34"/>
      <c r="D319" s="58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</row>
    <row r="320" spans="2:21" ht="14.4" x14ac:dyDescent="0.3">
      <c r="B320" s="34"/>
      <c r="C320" s="34"/>
      <c r="D320" s="58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</row>
    <row r="321" spans="2:21" ht="14.4" x14ac:dyDescent="0.3">
      <c r="B321" s="34"/>
      <c r="C321" s="34"/>
      <c r="D321" s="58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</row>
    <row r="322" spans="2:21" ht="14.4" x14ac:dyDescent="0.3">
      <c r="B322" s="34"/>
      <c r="C322" s="34"/>
      <c r="D322" s="58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</row>
    <row r="323" spans="2:21" ht="14.4" x14ac:dyDescent="0.3">
      <c r="B323" s="34"/>
      <c r="C323" s="34"/>
      <c r="D323" s="58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</row>
    <row r="324" spans="2:21" ht="14.4" x14ac:dyDescent="0.3">
      <c r="B324" s="34"/>
      <c r="C324" s="34"/>
      <c r="D324" s="58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</row>
    <row r="325" spans="2:21" ht="14.4" x14ac:dyDescent="0.3">
      <c r="B325" s="34"/>
      <c r="C325" s="34"/>
      <c r="D325" s="58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</row>
    <row r="326" spans="2:21" ht="14.4" x14ac:dyDescent="0.3">
      <c r="B326" s="34"/>
      <c r="C326" s="34"/>
      <c r="D326" s="58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</row>
    <row r="327" spans="2:21" ht="14.4" x14ac:dyDescent="0.3">
      <c r="B327" s="34"/>
      <c r="C327" s="34"/>
      <c r="D327" s="58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</row>
    <row r="328" spans="2:21" ht="14.4" x14ac:dyDescent="0.3">
      <c r="B328" s="34"/>
      <c r="C328" s="34"/>
      <c r="D328" s="58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</row>
    <row r="329" spans="2:21" ht="14.4" x14ac:dyDescent="0.3">
      <c r="B329" s="34"/>
      <c r="C329" s="34"/>
      <c r="D329" s="58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</row>
    <row r="330" spans="2:21" ht="14.4" x14ac:dyDescent="0.3">
      <c r="B330" s="34"/>
      <c r="C330" s="34"/>
      <c r="D330" s="58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</row>
    <row r="331" spans="2:21" ht="14.4" x14ac:dyDescent="0.3">
      <c r="B331" s="34"/>
      <c r="C331" s="34"/>
      <c r="D331" s="58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</row>
    <row r="332" spans="2:21" ht="14.4" x14ac:dyDescent="0.3">
      <c r="B332" s="34"/>
      <c r="C332" s="34"/>
      <c r="D332" s="58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</row>
    <row r="333" spans="2:21" ht="14.4" x14ac:dyDescent="0.3">
      <c r="B333" s="34"/>
      <c r="C333" s="34"/>
      <c r="D333" s="58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</row>
    <row r="334" spans="2:21" ht="14.4" x14ac:dyDescent="0.3">
      <c r="B334" s="34"/>
      <c r="C334" s="34"/>
      <c r="D334" s="58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</row>
    <row r="335" spans="2:21" ht="14.4" x14ac:dyDescent="0.3">
      <c r="B335" s="34"/>
      <c r="C335" s="34"/>
      <c r="D335" s="58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</row>
    <row r="336" spans="2:21" ht="14.4" x14ac:dyDescent="0.3">
      <c r="B336" s="34"/>
      <c r="C336" s="34"/>
      <c r="D336" s="58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</row>
    <row r="337" spans="2:21" ht="14.4" x14ac:dyDescent="0.3">
      <c r="B337" s="34"/>
      <c r="C337" s="34"/>
      <c r="D337" s="58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</row>
    <row r="338" spans="2:21" ht="14.4" x14ac:dyDescent="0.3">
      <c r="B338" s="34"/>
      <c r="C338" s="34"/>
      <c r="D338" s="58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</row>
    <row r="339" spans="2:21" ht="14.4" x14ac:dyDescent="0.3">
      <c r="B339" s="34"/>
      <c r="C339" s="34"/>
      <c r="D339" s="58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</row>
    <row r="340" spans="2:21" ht="14.4" x14ac:dyDescent="0.3">
      <c r="B340" s="34"/>
      <c r="C340" s="34"/>
      <c r="D340" s="58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</row>
    <row r="341" spans="2:21" ht="14.4" x14ac:dyDescent="0.3">
      <c r="B341" s="34"/>
      <c r="C341" s="34"/>
      <c r="D341" s="58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</row>
    <row r="342" spans="2:21" ht="14.4" x14ac:dyDescent="0.3">
      <c r="B342" s="34"/>
      <c r="C342" s="34"/>
      <c r="D342" s="58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</row>
    <row r="343" spans="2:21" ht="14.4" x14ac:dyDescent="0.3">
      <c r="B343" s="34"/>
      <c r="C343" s="34"/>
      <c r="D343" s="58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</row>
    <row r="344" spans="2:21" ht="14.4" x14ac:dyDescent="0.3">
      <c r="B344" s="34"/>
      <c r="C344" s="34"/>
      <c r="D344" s="58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</row>
    <row r="345" spans="2:21" ht="14.4" x14ac:dyDescent="0.3">
      <c r="B345" s="34"/>
      <c r="C345" s="34"/>
      <c r="D345" s="58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</row>
    <row r="346" spans="2:21" ht="14.4" x14ac:dyDescent="0.3">
      <c r="B346" s="34"/>
      <c r="C346" s="34"/>
      <c r="D346" s="58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</row>
    <row r="347" spans="2:21" ht="14.4" x14ac:dyDescent="0.3">
      <c r="B347" s="34"/>
      <c r="C347" s="34"/>
      <c r="D347" s="58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</row>
    <row r="348" spans="2:21" ht="14.4" x14ac:dyDescent="0.3">
      <c r="B348" s="34"/>
      <c r="C348" s="34"/>
      <c r="D348" s="58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</row>
    <row r="349" spans="2:21" ht="14.4" x14ac:dyDescent="0.3">
      <c r="B349" s="34"/>
      <c r="C349" s="34"/>
      <c r="D349" s="58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</row>
    <row r="350" spans="2:21" ht="14.4" x14ac:dyDescent="0.3">
      <c r="B350" s="34"/>
      <c r="C350" s="34"/>
      <c r="D350" s="58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</row>
    <row r="351" spans="2:21" ht="14.4" x14ac:dyDescent="0.3">
      <c r="B351" s="34"/>
      <c r="C351" s="34"/>
      <c r="D351" s="58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</row>
    <row r="352" spans="2:21" ht="14.4" x14ac:dyDescent="0.3">
      <c r="B352" s="34"/>
      <c r="C352" s="34"/>
      <c r="D352" s="58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</row>
    <row r="353" spans="2:21" ht="14.4" x14ac:dyDescent="0.3">
      <c r="B353" s="34"/>
      <c r="C353" s="34"/>
      <c r="D353" s="58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</row>
    <row r="354" spans="2:21" ht="14.4" x14ac:dyDescent="0.3">
      <c r="B354" s="34"/>
      <c r="C354" s="34"/>
      <c r="D354" s="58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</row>
    <row r="355" spans="2:21" ht="14.4" x14ac:dyDescent="0.3">
      <c r="B355" s="34"/>
      <c r="C355" s="34"/>
      <c r="D355" s="58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</row>
    <row r="356" spans="2:21" ht="14.4" x14ac:dyDescent="0.3">
      <c r="B356" s="34"/>
      <c r="C356" s="34"/>
      <c r="D356" s="58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</row>
    <row r="357" spans="2:21" ht="14.4" x14ac:dyDescent="0.3">
      <c r="B357" s="34"/>
      <c r="C357" s="34"/>
      <c r="D357" s="58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</row>
    <row r="358" spans="2:21" ht="14.4" x14ac:dyDescent="0.3">
      <c r="B358" s="34"/>
      <c r="C358" s="34"/>
      <c r="D358" s="58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</row>
    <row r="359" spans="2:21" ht="14.4" x14ac:dyDescent="0.3">
      <c r="B359" s="34"/>
      <c r="C359" s="34"/>
      <c r="D359" s="58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</row>
    <row r="360" spans="2:21" ht="14.4" x14ac:dyDescent="0.3">
      <c r="B360" s="34"/>
      <c r="C360" s="34"/>
      <c r="D360" s="58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</row>
    <row r="361" spans="2:21" ht="14.4" x14ac:dyDescent="0.3">
      <c r="B361" s="34"/>
      <c r="C361" s="34"/>
      <c r="D361" s="58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</row>
    <row r="362" spans="2:21" ht="14.4" x14ac:dyDescent="0.3">
      <c r="B362" s="34"/>
      <c r="C362" s="34"/>
      <c r="D362" s="58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</row>
    <row r="363" spans="2:21" ht="14.4" x14ac:dyDescent="0.3">
      <c r="B363" s="34"/>
      <c r="C363" s="34"/>
      <c r="D363" s="58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</row>
    <row r="364" spans="2:21" ht="14.4" x14ac:dyDescent="0.3">
      <c r="B364" s="34"/>
      <c r="C364" s="34"/>
      <c r="D364" s="58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</row>
    <row r="365" spans="2:21" ht="14.4" x14ac:dyDescent="0.3">
      <c r="B365" s="34"/>
      <c r="C365" s="34"/>
      <c r="D365" s="58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</row>
    <row r="366" spans="2:21" ht="14.4" x14ac:dyDescent="0.3">
      <c r="B366" s="34"/>
      <c r="C366" s="34"/>
      <c r="D366" s="58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</row>
    <row r="367" spans="2:21" ht="14.4" x14ac:dyDescent="0.3">
      <c r="B367" s="34"/>
      <c r="C367" s="34"/>
      <c r="D367" s="58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</row>
    <row r="368" spans="2:21" ht="14.4" x14ac:dyDescent="0.3">
      <c r="B368" s="34"/>
      <c r="C368" s="34"/>
      <c r="D368" s="58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</row>
    <row r="369" spans="2:21" ht="14.4" x14ac:dyDescent="0.3">
      <c r="B369" s="34"/>
      <c r="C369" s="34"/>
      <c r="D369" s="58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</row>
    <row r="370" spans="2:21" ht="14.4" x14ac:dyDescent="0.3">
      <c r="B370" s="34"/>
      <c r="C370" s="34"/>
      <c r="D370" s="58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</row>
    <row r="371" spans="2:21" ht="14.4" x14ac:dyDescent="0.3">
      <c r="B371" s="34"/>
      <c r="C371" s="34"/>
      <c r="D371" s="58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</row>
    <row r="372" spans="2:21" ht="14.4" x14ac:dyDescent="0.3">
      <c r="B372" s="34"/>
      <c r="C372" s="34"/>
      <c r="D372" s="58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</row>
    <row r="373" spans="2:21" ht="14.4" x14ac:dyDescent="0.3">
      <c r="B373" s="34"/>
      <c r="C373" s="34"/>
      <c r="D373" s="58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</row>
    <row r="374" spans="2:21" ht="14.4" x14ac:dyDescent="0.3">
      <c r="B374" s="34"/>
      <c r="C374" s="34"/>
      <c r="D374" s="58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</row>
    <row r="375" spans="2:21" ht="14.4" x14ac:dyDescent="0.3">
      <c r="B375" s="34"/>
      <c r="C375" s="34"/>
      <c r="D375" s="58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</row>
    <row r="376" spans="2:21" ht="14.4" x14ac:dyDescent="0.3">
      <c r="B376" s="34"/>
      <c r="C376" s="34"/>
      <c r="D376" s="58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</row>
    <row r="377" spans="2:21" ht="14.4" x14ac:dyDescent="0.3">
      <c r="B377" s="34"/>
      <c r="C377" s="34"/>
      <c r="D377" s="58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</row>
    <row r="378" spans="2:21" ht="14.4" x14ac:dyDescent="0.3">
      <c r="B378" s="34"/>
      <c r="C378" s="34"/>
      <c r="D378" s="58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</row>
    <row r="379" spans="2:21" ht="14.4" x14ac:dyDescent="0.3">
      <c r="B379" s="34"/>
      <c r="C379" s="34"/>
      <c r="D379" s="58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</row>
    <row r="380" spans="2:21" ht="14.4" x14ac:dyDescent="0.3">
      <c r="B380" s="34"/>
      <c r="C380" s="34"/>
      <c r="D380" s="58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</row>
    <row r="381" spans="2:21" ht="14.4" x14ac:dyDescent="0.3">
      <c r="B381" s="34"/>
      <c r="C381" s="34"/>
      <c r="D381" s="58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</row>
    <row r="382" spans="2:21" ht="14.4" x14ac:dyDescent="0.3">
      <c r="B382" s="34"/>
      <c r="C382" s="34"/>
      <c r="D382" s="58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</row>
    <row r="383" spans="2:21" ht="14.4" x14ac:dyDescent="0.3">
      <c r="B383" s="34"/>
      <c r="C383" s="34"/>
      <c r="D383" s="58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</row>
    <row r="384" spans="2:21" ht="14.4" x14ac:dyDescent="0.3">
      <c r="B384" s="34"/>
      <c r="C384" s="34"/>
      <c r="D384" s="58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</row>
    <row r="385" spans="2:21" ht="14.4" x14ac:dyDescent="0.3">
      <c r="B385" s="34"/>
      <c r="C385" s="34"/>
      <c r="D385" s="58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</row>
    <row r="386" spans="2:21" ht="14.4" x14ac:dyDescent="0.3">
      <c r="B386" s="34"/>
      <c r="C386" s="34"/>
      <c r="D386" s="58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</row>
    <row r="387" spans="2:21" ht="14.4" x14ac:dyDescent="0.3">
      <c r="B387" s="34"/>
      <c r="C387" s="34"/>
      <c r="D387" s="58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</row>
    <row r="388" spans="2:21" ht="14.4" x14ac:dyDescent="0.3">
      <c r="B388" s="34"/>
      <c r="C388" s="34"/>
      <c r="D388" s="58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</row>
    <row r="389" spans="2:21" ht="14.4" x14ac:dyDescent="0.3">
      <c r="B389" s="34"/>
      <c r="C389" s="34"/>
      <c r="D389" s="58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</row>
    <row r="390" spans="2:21" ht="14.4" x14ac:dyDescent="0.3">
      <c r="B390" s="34"/>
      <c r="C390" s="34"/>
      <c r="D390" s="58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</row>
    <row r="391" spans="2:21" ht="14.4" x14ac:dyDescent="0.3">
      <c r="B391" s="34"/>
      <c r="C391" s="34"/>
      <c r="D391" s="58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</row>
    <row r="392" spans="2:21" ht="14.4" x14ac:dyDescent="0.3">
      <c r="B392" s="34"/>
      <c r="C392" s="34"/>
      <c r="D392" s="58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</row>
    <row r="393" spans="2:21" ht="14.4" x14ac:dyDescent="0.3">
      <c r="B393" s="34"/>
      <c r="C393" s="34"/>
      <c r="D393" s="58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</row>
    <row r="394" spans="2:21" ht="14.4" x14ac:dyDescent="0.3">
      <c r="B394" s="34"/>
      <c r="C394" s="34"/>
      <c r="D394" s="58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</row>
    <row r="395" spans="2:21" ht="14.4" x14ac:dyDescent="0.3">
      <c r="B395" s="34"/>
      <c r="C395" s="34"/>
      <c r="D395" s="58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</row>
    <row r="396" spans="2:21" ht="14.4" x14ac:dyDescent="0.3">
      <c r="B396" s="34"/>
      <c r="C396" s="34"/>
      <c r="D396" s="58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</row>
    <row r="397" spans="2:21" ht="14.4" x14ac:dyDescent="0.3">
      <c r="B397" s="34"/>
      <c r="C397" s="34"/>
      <c r="D397" s="58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</row>
    <row r="398" spans="2:21" ht="14.4" x14ac:dyDescent="0.3">
      <c r="B398" s="34"/>
      <c r="C398" s="34"/>
      <c r="D398" s="58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</row>
    <row r="399" spans="2:21" ht="14.4" x14ac:dyDescent="0.3">
      <c r="B399" s="34"/>
      <c r="C399" s="34"/>
      <c r="D399" s="58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</row>
    <row r="400" spans="2:21" ht="14.4" x14ac:dyDescent="0.3">
      <c r="B400" s="34"/>
      <c r="C400" s="34"/>
      <c r="D400" s="58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</row>
    <row r="401" spans="2:21" ht="14.4" x14ac:dyDescent="0.3">
      <c r="B401" s="34"/>
      <c r="C401" s="34"/>
      <c r="D401" s="58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</row>
    <row r="402" spans="2:21" ht="14.4" x14ac:dyDescent="0.3">
      <c r="B402" s="34"/>
      <c r="C402" s="34"/>
      <c r="D402" s="58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</row>
    <row r="403" spans="2:21" ht="14.4" x14ac:dyDescent="0.3">
      <c r="B403" s="34"/>
      <c r="C403" s="34"/>
      <c r="D403" s="58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</row>
    <row r="404" spans="2:21" ht="14.4" x14ac:dyDescent="0.3">
      <c r="B404" s="34"/>
      <c r="C404" s="34"/>
      <c r="D404" s="58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</row>
    <row r="405" spans="2:21" ht="14.4" x14ac:dyDescent="0.3">
      <c r="B405" s="34"/>
      <c r="C405" s="34"/>
      <c r="D405" s="58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</row>
    <row r="406" spans="2:21" ht="14.4" x14ac:dyDescent="0.3">
      <c r="B406" s="34"/>
      <c r="C406" s="34"/>
      <c r="D406" s="58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</row>
    <row r="407" spans="2:21" ht="14.4" x14ac:dyDescent="0.3">
      <c r="B407" s="34"/>
      <c r="C407" s="34"/>
      <c r="D407" s="58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</row>
    <row r="408" spans="2:21" ht="14.4" x14ac:dyDescent="0.3">
      <c r="B408" s="34"/>
      <c r="C408" s="34"/>
      <c r="D408" s="58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</row>
    <row r="409" spans="2:21" ht="14.4" x14ac:dyDescent="0.3">
      <c r="B409" s="34"/>
      <c r="C409" s="34"/>
      <c r="D409" s="58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</row>
    <row r="410" spans="2:21" ht="14.4" x14ac:dyDescent="0.3">
      <c r="B410" s="34"/>
      <c r="C410" s="34"/>
      <c r="D410" s="58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</row>
    <row r="411" spans="2:21" ht="14.4" x14ac:dyDescent="0.3">
      <c r="B411" s="34"/>
      <c r="C411" s="34"/>
      <c r="D411" s="58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</row>
    <row r="412" spans="2:21" ht="14.4" x14ac:dyDescent="0.3">
      <c r="B412" s="34"/>
      <c r="C412" s="34"/>
      <c r="D412" s="58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</row>
    <row r="413" spans="2:21" ht="14.4" x14ac:dyDescent="0.3">
      <c r="B413" s="34"/>
      <c r="C413" s="34"/>
      <c r="D413" s="58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</row>
    <row r="414" spans="2:21" ht="14.4" x14ac:dyDescent="0.3">
      <c r="B414" s="34"/>
      <c r="C414" s="34"/>
      <c r="D414" s="58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</row>
    <row r="415" spans="2:21" ht="14.4" x14ac:dyDescent="0.3">
      <c r="B415" s="34"/>
      <c r="C415" s="34"/>
      <c r="D415" s="58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</row>
    <row r="416" spans="2:21" ht="14.4" x14ac:dyDescent="0.3">
      <c r="B416" s="34"/>
      <c r="C416" s="34"/>
      <c r="D416" s="58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</row>
    <row r="417" spans="2:21" ht="14.4" x14ac:dyDescent="0.3">
      <c r="B417" s="34"/>
      <c r="C417" s="34"/>
      <c r="D417" s="58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</row>
    <row r="418" spans="2:21" ht="14.4" x14ac:dyDescent="0.3">
      <c r="B418" s="34"/>
      <c r="C418" s="34"/>
      <c r="D418" s="58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</row>
    <row r="419" spans="2:21" ht="14.4" x14ac:dyDescent="0.3">
      <c r="B419" s="34"/>
      <c r="C419" s="34"/>
      <c r="D419" s="58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</row>
    <row r="420" spans="2:21" ht="14.4" x14ac:dyDescent="0.3">
      <c r="B420" s="34"/>
      <c r="C420" s="34"/>
      <c r="D420" s="58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</row>
    <row r="421" spans="2:21" ht="14.4" x14ac:dyDescent="0.3">
      <c r="B421" s="34"/>
      <c r="C421" s="34"/>
      <c r="D421" s="58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</row>
    <row r="422" spans="2:21" ht="14.4" x14ac:dyDescent="0.3">
      <c r="B422" s="34"/>
      <c r="C422" s="34"/>
      <c r="D422" s="58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</row>
    <row r="423" spans="2:21" ht="14.4" x14ac:dyDescent="0.3">
      <c r="B423" s="34"/>
      <c r="C423" s="34"/>
      <c r="D423" s="58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</row>
    <row r="424" spans="2:21" ht="14.4" x14ac:dyDescent="0.3">
      <c r="B424" s="34"/>
      <c r="C424" s="34"/>
      <c r="D424" s="58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</row>
    <row r="425" spans="2:21" ht="14.4" x14ac:dyDescent="0.3">
      <c r="B425" s="34"/>
      <c r="C425" s="34"/>
      <c r="D425" s="58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</row>
    <row r="426" spans="2:21" ht="14.4" x14ac:dyDescent="0.3">
      <c r="B426" s="34"/>
      <c r="C426" s="34"/>
      <c r="D426" s="58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</row>
    <row r="427" spans="2:21" ht="14.4" x14ac:dyDescent="0.3">
      <c r="B427" s="34"/>
      <c r="C427" s="34"/>
      <c r="D427" s="58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</row>
    <row r="428" spans="2:21" ht="14.4" x14ac:dyDescent="0.3">
      <c r="B428" s="34"/>
      <c r="C428" s="34"/>
      <c r="D428" s="58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</row>
    <row r="429" spans="2:21" ht="14.4" x14ac:dyDescent="0.3">
      <c r="B429" s="34"/>
      <c r="C429" s="34"/>
      <c r="D429" s="58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</row>
    <row r="430" spans="2:21" ht="14.4" x14ac:dyDescent="0.3">
      <c r="B430" s="34"/>
      <c r="C430" s="34"/>
      <c r="D430" s="58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</row>
    <row r="431" spans="2:21" ht="14.4" x14ac:dyDescent="0.3">
      <c r="B431" s="34"/>
      <c r="C431" s="34"/>
      <c r="D431" s="58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</row>
    <row r="432" spans="2:21" ht="14.4" x14ac:dyDescent="0.3">
      <c r="B432" s="34"/>
      <c r="C432" s="34"/>
      <c r="D432" s="58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</row>
    <row r="433" spans="2:21" ht="14.4" x14ac:dyDescent="0.3">
      <c r="B433" s="34"/>
      <c r="C433" s="34"/>
      <c r="D433" s="58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</row>
    <row r="434" spans="2:21" ht="14.4" x14ac:dyDescent="0.3">
      <c r="B434" s="34"/>
      <c r="C434" s="34"/>
      <c r="D434" s="58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</row>
    <row r="435" spans="2:21" ht="14.4" x14ac:dyDescent="0.3">
      <c r="B435" s="34"/>
      <c r="C435" s="34"/>
      <c r="D435" s="58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</row>
    <row r="436" spans="2:21" ht="14.4" x14ac:dyDescent="0.3">
      <c r="B436" s="34"/>
      <c r="C436" s="34"/>
      <c r="D436" s="58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</row>
    <row r="437" spans="2:21" ht="14.4" x14ac:dyDescent="0.3">
      <c r="B437" s="34"/>
      <c r="C437" s="34"/>
      <c r="D437" s="58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</row>
    <row r="438" spans="2:21" ht="14.4" x14ac:dyDescent="0.3">
      <c r="B438" s="34"/>
      <c r="C438" s="34"/>
      <c r="D438" s="58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</row>
    <row r="439" spans="2:21" ht="14.4" x14ac:dyDescent="0.3">
      <c r="B439" s="34"/>
      <c r="C439" s="34"/>
      <c r="D439" s="58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</row>
    <row r="440" spans="2:21" ht="14.4" x14ac:dyDescent="0.3">
      <c r="B440" s="34"/>
      <c r="C440" s="34"/>
      <c r="D440" s="58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</row>
    <row r="441" spans="2:21" ht="14.4" x14ac:dyDescent="0.3">
      <c r="B441" s="34"/>
      <c r="C441" s="34"/>
      <c r="D441" s="58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</row>
    <row r="442" spans="2:21" ht="14.4" x14ac:dyDescent="0.3">
      <c r="B442" s="34"/>
      <c r="C442" s="34"/>
      <c r="D442" s="58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</row>
    <row r="443" spans="2:21" ht="14.4" x14ac:dyDescent="0.3">
      <c r="B443" s="34"/>
      <c r="C443" s="34"/>
      <c r="D443" s="58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</row>
    <row r="444" spans="2:21" ht="14.4" x14ac:dyDescent="0.3">
      <c r="B444" s="34"/>
      <c r="C444" s="34"/>
      <c r="D444" s="58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</row>
    <row r="445" spans="2:21" ht="14.4" x14ac:dyDescent="0.3">
      <c r="B445" s="34"/>
      <c r="C445" s="34"/>
      <c r="D445" s="58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</row>
    <row r="446" spans="2:21" ht="14.4" x14ac:dyDescent="0.3">
      <c r="B446" s="34"/>
      <c r="C446" s="34"/>
      <c r="D446" s="58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</row>
    <row r="447" spans="2:21" ht="14.4" x14ac:dyDescent="0.3">
      <c r="B447" s="34"/>
      <c r="C447" s="34"/>
      <c r="D447" s="58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</row>
    <row r="448" spans="2:21" ht="14.4" x14ac:dyDescent="0.3">
      <c r="B448" s="34"/>
      <c r="C448" s="34"/>
      <c r="D448" s="58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</row>
    <row r="449" spans="2:21" ht="14.4" x14ac:dyDescent="0.3">
      <c r="B449" s="34"/>
      <c r="C449" s="34"/>
      <c r="D449" s="58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</row>
    <row r="450" spans="2:21" ht="14.4" x14ac:dyDescent="0.3">
      <c r="B450" s="34"/>
      <c r="C450" s="34"/>
      <c r="D450" s="58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</row>
    <row r="451" spans="2:21" ht="14.4" x14ac:dyDescent="0.3">
      <c r="B451" s="34"/>
      <c r="C451" s="34"/>
      <c r="D451" s="58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</row>
    <row r="452" spans="2:21" ht="14.4" x14ac:dyDescent="0.3">
      <c r="B452" s="34"/>
      <c r="C452" s="34"/>
      <c r="D452" s="58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</row>
    <row r="453" spans="2:21" ht="14.4" x14ac:dyDescent="0.3">
      <c r="B453" s="34"/>
      <c r="C453" s="34"/>
      <c r="D453" s="58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</row>
    <row r="454" spans="2:21" ht="14.4" x14ac:dyDescent="0.3">
      <c r="B454" s="34"/>
      <c r="C454" s="34"/>
      <c r="D454" s="58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</row>
    <row r="455" spans="2:21" ht="14.4" x14ac:dyDescent="0.3">
      <c r="B455" s="34"/>
      <c r="C455" s="34"/>
      <c r="D455" s="58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</row>
    <row r="456" spans="2:21" ht="14.4" x14ac:dyDescent="0.3">
      <c r="B456" s="34"/>
      <c r="C456" s="34"/>
      <c r="D456" s="58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</row>
    <row r="457" spans="2:21" ht="14.4" x14ac:dyDescent="0.3">
      <c r="B457" s="34"/>
      <c r="C457" s="34"/>
      <c r="D457" s="58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</row>
    <row r="458" spans="2:21" ht="14.4" x14ac:dyDescent="0.3">
      <c r="B458" s="34"/>
      <c r="C458" s="34"/>
      <c r="D458" s="58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</row>
    <row r="459" spans="2:21" ht="14.4" x14ac:dyDescent="0.3">
      <c r="B459" s="34"/>
      <c r="C459" s="34"/>
      <c r="D459" s="58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</row>
    <row r="460" spans="2:21" ht="14.4" x14ac:dyDescent="0.3">
      <c r="B460" s="34"/>
      <c r="C460" s="34"/>
      <c r="D460" s="58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</row>
    <row r="461" spans="2:21" ht="14.4" x14ac:dyDescent="0.3">
      <c r="B461" s="34"/>
      <c r="C461" s="34"/>
      <c r="D461" s="58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</row>
    <row r="462" spans="2:21" ht="14.4" x14ac:dyDescent="0.3">
      <c r="B462" s="34"/>
      <c r="C462" s="34"/>
      <c r="D462" s="58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</row>
    <row r="463" spans="2:21" ht="14.4" x14ac:dyDescent="0.3">
      <c r="B463" s="34"/>
      <c r="C463" s="34"/>
      <c r="D463" s="58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</row>
    <row r="464" spans="2:21" ht="14.4" x14ac:dyDescent="0.3">
      <c r="B464" s="34"/>
      <c r="C464" s="34"/>
      <c r="D464" s="58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</row>
    <row r="465" spans="2:21" ht="14.4" x14ac:dyDescent="0.3">
      <c r="B465" s="34"/>
      <c r="C465" s="34"/>
      <c r="D465" s="58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</row>
    <row r="466" spans="2:21" ht="14.4" x14ac:dyDescent="0.3">
      <c r="B466" s="34"/>
      <c r="C466" s="34"/>
      <c r="D466" s="58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</row>
    <row r="467" spans="2:21" ht="14.4" x14ac:dyDescent="0.3">
      <c r="B467" s="34"/>
      <c r="C467" s="34"/>
      <c r="D467" s="58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</row>
    <row r="468" spans="2:21" ht="14.4" x14ac:dyDescent="0.3">
      <c r="B468" s="34"/>
      <c r="C468" s="34"/>
      <c r="D468" s="58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</row>
    <row r="469" spans="2:21" ht="14.4" x14ac:dyDescent="0.3">
      <c r="B469" s="34"/>
      <c r="C469" s="34"/>
      <c r="D469" s="58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</row>
    <row r="470" spans="2:21" ht="14.4" x14ac:dyDescent="0.3">
      <c r="B470" s="34"/>
      <c r="C470" s="34"/>
      <c r="D470" s="58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</row>
    <row r="471" spans="2:21" ht="14.4" x14ac:dyDescent="0.3">
      <c r="B471" s="34"/>
      <c r="C471" s="34"/>
      <c r="D471" s="58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</row>
    <row r="472" spans="2:21" ht="14.4" x14ac:dyDescent="0.3">
      <c r="B472" s="34"/>
      <c r="C472" s="34"/>
      <c r="D472" s="58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</row>
    <row r="473" spans="2:21" ht="14.4" x14ac:dyDescent="0.3">
      <c r="B473" s="34"/>
      <c r="C473" s="34"/>
      <c r="D473" s="58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</row>
    <row r="474" spans="2:21" ht="14.4" x14ac:dyDescent="0.3">
      <c r="B474" s="34"/>
      <c r="C474" s="34"/>
      <c r="D474" s="58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</row>
    <row r="475" spans="2:21" ht="14.4" x14ac:dyDescent="0.3">
      <c r="B475" s="34"/>
      <c r="C475" s="34"/>
      <c r="D475" s="58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</row>
    <row r="476" spans="2:21" ht="14.4" x14ac:dyDescent="0.3">
      <c r="B476" s="34"/>
      <c r="C476" s="34"/>
      <c r="D476" s="58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</row>
    <row r="477" spans="2:21" ht="14.4" x14ac:dyDescent="0.3">
      <c r="B477" s="34"/>
      <c r="C477" s="34"/>
      <c r="D477" s="58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</row>
    <row r="478" spans="2:21" ht="14.4" x14ac:dyDescent="0.3">
      <c r="B478" s="34"/>
      <c r="C478" s="34"/>
      <c r="D478" s="58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</row>
    <row r="479" spans="2:21" ht="14.4" x14ac:dyDescent="0.3">
      <c r="B479" s="34"/>
      <c r="C479" s="34"/>
      <c r="D479" s="58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</row>
    <row r="480" spans="2:21" ht="14.4" x14ac:dyDescent="0.3">
      <c r="B480" s="34"/>
      <c r="C480" s="34"/>
      <c r="D480" s="58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</row>
    <row r="481" spans="2:21" ht="14.4" x14ac:dyDescent="0.3">
      <c r="B481" s="34"/>
      <c r="C481" s="34"/>
      <c r="D481" s="58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</row>
    <row r="482" spans="2:21" ht="14.4" x14ac:dyDescent="0.3">
      <c r="B482" s="34"/>
      <c r="C482" s="34"/>
      <c r="D482" s="58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</row>
    <row r="483" spans="2:21" ht="14.4" x14ac:dyDescent="0.3">
      <c r="B483" s="34"/>
      <c r="C483" s="34"/>
      <c r="D483" s="58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</row>
    <row r="484" spans="2:21" ht="14.4" x14ac:dyDescent="0.3">
      <c r="B484" s="34"/>
      <c r="C484" s="34"/>
      <c r="D484" s="58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</row>
    <row r="485" spans="2:21" ht="14.4" x14ac:dyDescent="0.3">
      <c r="B485" s="34"/>
      <c r="C485" s="34"/>
      <c r="D485" s="58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</row>
    <row r="486" spans="2:21" ht="14.4" x14ac:dyDescent="0.3">
      <c r="B486" s="34"/>
      <c r="C486" s="34"/>
      <c r="D486" s="58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</row>
    <row r="487" spans="2:21" ht="14.4" x14ac:dyDescent="0.3">
      <c r="B487" s="34"/>
      <c r="C487" s="34"/>
      <c r="D487" s="58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</row>
    <row r="488" spans="2:21" ht="14.4" x14ac:dyDescent="0.3">
      <c r="B488" s="34"/>
      <c r="C488" s="34"/>
      <c r="D488" s="58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</row>
    <row r="489" spans="2:21" ht="14.4" x14ac:dyDescent="0.3">
      <c r="B489" s="34"/>
      <c r="C489" s="34"/>
      <c r="D489" s="58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</row>
    <row r="490" spans="2:21" ht="14.4" x14ac:dyDescent="0.3">
      <c r="B490" s="34"/>
      <c r="C490" s="34"/>
      <c r="D490" s="58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</row>
    <row r="491" spans="2:21" ht="14.4" x14ac:dyDescent="0.3">
      <c r="B491" s="34"/>
      <c r="C491" s="34"/>
      <c r="D491" s="58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</row>
    <row r="492" spans="2:21" ht="14.4" x14ac:dyDescent="0.3">
      <c r="B492" s="34"/>
      <c r="C492" s="34"/>
      <c r="D492" s="58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</row>
    <row r="493" spans="2:21" ht="14.4" x14ac:dyDescent="0.3">
      <c r="B493" s="34"/>
      <c r="C493" s="34"/>
      <c r="D493" s="58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</row>
    <row r="494" spans="2:21" ht="14.4" x14ac:dyDescent="0.3">
      <c r="B494" s="34"/>
      <c r="C494" s="34"/>
      <c r="D494" s="58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</row>
    <row r="495" spans="2:21" ht="14.4" x14ac:dyDescent="0.3">
      <c r="B495" s="34"/>
      <c r="C495" s="34"/>
      <c r="D495" s="58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</row>
    <row r="496" spans="2:21" ht="14.4" x14ac:dyDescent="0.3">
      <c r="B496" s="34"/>
      <c r="C496" s="34"/>
      <c r="D496" s="58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</row>
    <row r="497" spans="2:21" ht="14.4" x14ac:dyDescent="0.3">
      <c r="B497" s="34"/>
      <c r="C497" s="34"/>
      <c r="D497" s="58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</row>
    <row r="498" spans="2:21" ht="14.4" x14ac:dyDescent="0.3">
      <c r="B498" s="34"/>
      <c r="C498" s="34"/>
      <c r="D498" s="58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</row>
    <row r="499" spans="2:21" ht="14.4" x14ac:dyDescent="0.3">
      <c r="B499" s="34"/>
      <c r="C499" s="34"/>
      <c r="D499" s="58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</row>
    <row r="500" spans="2:21" ht="14.4" x14ac:dyDescent="0.3">
      <c r="B500" s="34"/>
      <c r="C500" s="34"/>
      <c r="D500" s="58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</row>
    <row r="501" spans="2:21" ht="14.4" x14ac:dyDescent="0.3">
      <c r="B501" s="34"/>
      <c r="C501" s="34"/>
      <c r="D501" s="58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</row>
    <row r="502" spans="2:21" ht="14.4" x14ac:dyDescent="0.3">
      <c r="B502" s="34"/>
      <c r="C502" s="34"/>
      <c r="D502" s="58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</row>
    <row r="503" spans="2:21" ht="14.4" x14ac:dyDescent="0.3">
      <c r="B503" s="34"/>
      <c r="C503" s="34"/>
      <c r="D503" s="58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</row>
    <row r="504" spans="2:21" ht="14.4" x14ac:dyDescent="0.3">
      <c r="B504" s="34"/>
      <c r="C504" s="34"/>
      <c r="D504" s="58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</row>
    <row r="505" spans="2:21" ht="14.4" x14ac:dyDescent="0.3">
      <c r="B505" s="34"/>
      <c r="C505" s="34"/>
      <c r="D505" s="58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</row>
    <row r="506" spans="2:21" ht="14.4" x14ac:dyDescent="0.3">
      <c r="B506" s="34"/>
      <c r="C506" s="34"/>
      <c r="D506" s="58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</row>
    <row r="507" spans="2:21" ht="14.4" x14ac:dyDescent="0.3">
      <c r="B507" s="34"/>
      <c r="C507" s="34"/>
      <c r="D507" s="58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</row>
    <row r="508" spans="2:21" ht="14.4" x14ac:dyDescent="0.3">
      <c r="B508" s="34"/>
      <c r="C508" s="34"/>
      <c r="D508" s="58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</row>
    <row r="509" spans="2:21" ht="14.4" x14ac:dyDescent="0.3">
      <c r="B509" s="34"/>
      <c r="C509" s="34"/>
      <c r="D509" s="58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</row>
    <row r="510" spans="2:21" ht="14.4" x14ac:dyDescent="0.3">
      <c r="B510" s="34"/>
      <c r="C510" s="34"/>
      <c r="D510" s="58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</row>
    <row r="511" spans="2:21" ht="14.4" x14ac:dyDescent="0.3">
      <c r="B511" s="34"/>
      <c r="C511" s="34"/>
      <c r="D511" s="58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</row>
    <row r="512" spans="2:21" ht="14.4" x14ac:dyDescent="0.3">
      <c r="B512" s="34"/>
      <c r="C512" s="34"/>
      <c r="D512" s="58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</row>
    <row r="513" spans="2:21" ht="14.4" x14ac:dyDescent="0.3">
      <c r="B513" s="34"/>
      <c r="C513" s="34"/>
      <c r="D513" s="58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</row>
    <row r="514" spans="2:21" ht="14.4" x14ac:dyDescent="0.3">
      <c r="B514" s="34"/>
      <c r="C514" s="34"/>
      <c r="D514" s="58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</row>
    <row r="515" spans="2:21" ht="14.4" x14ac:dyDescent="0.3">
      <c r="B515" s="34"/>
      <c r="C515" s="34"/>
      <c r="D515" s="58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</row>
    <row r="516" spans="2:21" ht="14.4" x14ac:dyDescent="0.3">
      <c r="B516" s="34"/>
      <c r="C516" s="34"/>
      <c r="D516" s="58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</row>
    <row r="517" spans="2:21" ht="14.4" x14ac:dyDescent="0.3">
      <c r="B517" s="34"/>
      <c r="C517" s="34"/>
      <c r="D517" s="58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</row>
    <row r="518" spans="2:21" ht="14.4" x14ac:dyDescent="0.3">
      <c r="B518" s="34"/>
      <c r="C518" s="34"/>
      <c r="D518" s="58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</row>
    <row r="519" spans="2:21" ht="14.4" x14ac:dyDescent="0.3">
      <c r="B519" s="34"/>
      <c r="C519" s="34"/>
      <c r="D519" s="58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</row>
    <row r="520" spans="2:21" ht="14.4" x14ac:dyDescent="0.3">
      <c r="B520" s="34"/>
      <c r="C520" s="34"/>
      <c r="D520" s="58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</row>
    <row r="521" spans="2:21" ht="14.4" x14ac:dyDescent="0.3">
      <c r="B521" s="34"/>
      <c r="C521" s="34"/>
      <c r="D521" s="58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</row>
    <row r="522" spans="2:21" ht="14.4" x14ac:dyDescent="0.3">
      <c r="B522" s="34"/>
      <c r="C522" s="34"/>
      <c r="D522" s="58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</row>
    <row r="523" spans="2:21" ht="14.4" x14ac:dyDescent="0.3">
      <c r="B523" s="34"/>
      <c r="C523" s="34"/>
      <c r="D523" s="58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</row>
    <row r="524" spans="2:21" ht="14.4" x14ac:dyDescent="0.3">
      <c r="B524" s="34"/>
      <c r="C524" s="34"/>
      <c r="D524" s="58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</row>
    <row r="525" spans="2:21" ht="14.4" x14ac:dyDescent="0.3">
      <c r="B525" s="34"/>
      <c r="C525" s="34"/>
      <c r="D525" s="58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</row>
    <row r="526" spans="2:21" ht="14.4" x14ac:dyDescent="0.3">
      <c r="B526" s="34"/>
      <c r="C526" s="34"/>
      <c r="D526" s="58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</row>
    <row r="527" spans="2:21" ht="14.4" x14ac:dyDescent="0.3">
      <c r="B527" s="34"/>
      <c r="C527" s="34"/>
      <c r="D527" s="58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</row>
    <row r="528" spans="2:21" ht="14.4" x14ac:dyDescent="0.3">
      <c r="B528" s="34"/>
      <c r="C528" s="34"/>
      <c r="D528" s="58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</row>
    <row r="529" spans="2:21" ht="14.4" x14ac:dyDescent="0.3">
      <c r="B529" s="34"/>
      <c r="C529" s="34"/>
      <c r="D529" s="58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</row>
    <row r="530" spans="2:21" ht="14.4" x14ac:dyDescent="0.3">
      <c r="B530" s="34"/>
      <c r="C530" s="34"/>
      <c r="D530" s="58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</row>
    <row r="531" spans="2:21" ht="14.4" x14ac:dyDescent="0.3">
      <c r="B531" s="34"/>
      <c r="C531" s="34"/>
      <c r="D531" s="58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</row>
    <row r="532" spans="2:21" ht="14.4" x14ac:dyDescent="0.3">
      <c r="B532" s="34"/>
      <c r="C532" s="34"/>
      <c r="D532" s="58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</row>
    <row r="533" spans="2:21" ht="14.4" x14ac:dyDescent="0.3">
      <c r="B533" s="34"/>
      <c r="C533" s="34"/>
      <c r="D533" s="58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</row>
    <row r="534" spans="2:21" ht="14.4" x14ac:dyDescent="0.3">
      <c r="B534" s="34"/>
      <c r="C534" s="34"/>
      <c r="D534" s="58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</row>
    <row r="535" spans="2:21" ht="14.4" x14ac:dyDescent="0.3">
      <c r="B535" s="34"/>
      <c r="C535" s="34"/>
      <c r="D535" s="58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</row>
    <row r="536" spans="2:21" ht="14.4" x14ac:dyDescent="0.3">
      <c r="B536" s="34"/>
      <c r="C536" s="34"/>
      <c r="D536" s="58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</row>
    <row r="537" spans="2:21" ht="14.4" x14ac:dyDescent="0.3">
      <c r="B537" s="34"/>
      <c r="C537" s="34"/>
      <c r="D537" s="58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</row>
    <row r="538" spans="2:21" ht="14.4" x14ac:dyDescent="0.3">
      <c r="B538" s="34"/>
      <c r="C538" s="34"/>
      <c r="D538" s="58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</row>
    <row r="539" spans="2:21" ht="14.4" x14ac:dyDescent="0.3">
      <c r="B539" s="34"/>
      <c r="C539" s="34"/>
      <c r="D539" s="58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</row>
    <row r="540" spans="2:21" ht="14.4" x14ac:dyDescent="0.3">
      <c r="B540" s="34"/>
      <c r="C540" s="34"/>
      <c r="D540" s="58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</row>
    <row r="541" spans="2:21" ht="14.4" x14ac:dyDescent="0.3">
      <c r="B541" s="34"/>
      <c r="C541" s="34"/>
      <c r="D541" s="58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</row>
    <row r="542" spans="2:21" ht="14.4" x14ac:dyDescent="0.3">
      <c r="B542" s="34"/>
      <c r="C542" s="34"/>
      <c r="D542" s="58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</row>
    <row r="543" spans="2:21" ht="14.4" x14ac:dyDescent="0.3">
      <c r="B543" s="34"/>
      <c r="C543" s="34"/>
      <c r="D543" s="58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</row>
    <row r="544" spans="2:21" ht="14.4" x14ac:dyDescent="0.3">
      <c r="B544" s="34"/>
      <c r="C544" s="34"/>
      <c r="D544" s="58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</row>
    <row r="545" spans="2:21" ht="14.4" x14ac:dyDescent="0.3">
      <c r="B545" s="34"/>
      <c r="C545" s="34"/>
      <c r="D545" s="58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</row>
    <row r="546" spans="2:21" ht="14.4" x14ac:dyDescent="0.3">
      <c r="B546" s="34"/>
      <c r="C546" s="34"/>
      <c r="D546" s="58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</row>
    <row r="547" spans="2:21" ht="14.4" x14ac:dyDescent="0.3">
      <c r="B547" s="34"/>
      <c r="C547" s="34"/>
      <c r="D547" s="58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</row>
    <row r="548" spans="2:21" ht="14.4" x14ac:dyDescent="0.3">
      <c r="B548" s="34"/>
      <c r="C548" s="34"/>
      <c r="D548" s="58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</row>
    <row r="549" spans="2:21" ht="14.4" x14ac:dyDescent="0.3">
      <c r="B549" s="34"/>
      <c r="C549" s="34"/>
      <c r="D549" s="58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</row>
    <row r="550" spans="2:21" ht="14.4" x14ac:dyDescent="0.3">
      <c r="B550" s="34"/>
      <c r="C550" s="34"/>
      <c r="D550" s="58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</row>
    <row r="551" spans="2:21" ht="14.4" x14ac:dyDescent="0.3">
      <c r="B551" s="34"/>
      <c r="C551" s="34"/>
      <c r="D551" s="58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</row>
    <row r="552" spans="2:21" ht="14.4" x14ac:dyDescent="0.3">
      <c r="B552" s="34"/>
      <c r="C552" s="34"/>
      <c r="D552" s="58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</row>
    <row r="553" spans="2:21" ht="14.4" x14ac:dyDescent="0.3">
      <c r="B553" s="34"/>
      <c r="C553" s="34"/>
      <c r="D553" s="58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</row>
    <row r="554" spans="2:21" ht="14.4" x14ac:dyDescent="0.3">
      <c r="B554" s="34"/>
      <c r="C554" s="34"/>
      <c r="D554" s="58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</row>
    <row r="555" spans="2:21" ht="14.4" x14ac:dyDescent="0.3">
      <c r="B555" s="34"/>
      <c r="C555" s="34"/>
      <c r="D555" s="58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</row>
    <row r="556" spans="2:21" ht="14.4" x14ac:dyDescent="0.3">
      <c r="B556" s="34"/>
      <c r="C556" s="34"/>
      <c r="D556" s="58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</row>
    <row r="557" spans="2:21" ht="14.4" x14ac:dyDescent="0.3">
      <c r="B557" s="34"/>
      <c r="C557" s="34"/>
      <c r="D557" s="58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</row>
    <row r="558" spans="2:21" ht="14.4" x14ac:dyDescent="0.3">
      <c r="B558" s="34"/>
      <c r="C558" s="34"/>
      <c r="D558" s="58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</row>
    <row r="559" spans="2:21" ht="14.4" x14ac:dyDescent="0.3">
      <c r="B559" s="34"/>
      <c r="C559" s="34"/>
      <c r="D559" s="58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</row>
    <row r="560" spans="2:21" ht="14.4" x14ac:dyDescent="0.3">
      <c r="B560" s="34"/>
      <c r="C560" s="34"/>
      <c r="D560" s="58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</row>
    <row r="561" spans="2:21" ht="14.4" x14ac:dyDescent="0.3">
      <c r="B561" s="34"/>
      <c r="C561" s="34"/>
      <c r="D561" s="58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</row>
    <row r="562" spans="2:21" ht="14.4" x14ac:dyDescent="0.3">
      <c r="B562" s="34"/>
      <c r="C562" s="34"/>
      <c r="D562" s="58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</row>
    <row r="563" spans="2:21" ht="14.4" x14ac:dyDescent="0.3">
      <c r="B563" s="34"/>
      <c r="C563" s="34"/>
      <c r="D563" s="58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</row>
    <row r="564" spans="2:21" ht="14.4" x14ac:dyDescent="0.3">
      <c r="B564" s="34"/>
      <c r="C564" s="34"/>
      <c r="D564" s="58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</row>
    <row r="565" spans="2:21" ht="14.4" x14ac:dyDescent="0.3">
      <c r="B565" s="34"/>
      <c r="C565" s="34"/>
      <c r="D565" s="58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</row>
    <row r="566" spans="2:21" ht="14.4" x14ac:dyDescent="0.3">
      <c r="B566" s="34"/>
      <c r="C566" s="34"/>
      <c r="D566" s="58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</row>
    <row r="567" spans="2:21" ht="14.4" x14ac:dyDescent="0.3">
      <c r="B567" s="34"/>
      <c r="C567" s="34"/>
      <c r="D567" s="58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</row>
    <row r="568" spans="2:21" ht="14.4" x14ac:dyDescent="0.3">
      <c r="B568" s="34"/>
      <c r="C568" s="34"/>
      <c r="D568" s="58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</row>
    <row r="569" spans="2:21" ht="14.4" x14ac:dyDescent="0.3">
      <c r="B569" s="34"/>
      <c r="C569" s="34"/>
      <c r="D569" s="58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</row>
    <row r="570" spans="2:21" ht="14.4" x14ac:dyDescent="0.3">
      <c r="B570" s="34"/>
      <c r="C570" s="34"/>
      <c r="D570" s="58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</row>
    <row r="571" spans="2:21" ht="14.4" x14ac:dyDescent="0.3">
      <c r="B571" s="34"/>
      <c r="C571" s="34"/>
      <c r="D571" s="58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</row>
    <row r="572" spans="2:21" ht="14.4" x14ac:dyDescent="0.3">
      <c r="B572" s="34"/>
      <c r="C572" s="34"/>
      <c r="D572" s="58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</row>
    <row r="573" spans="2:21" ht="14.4" x14ac:dyDescent="0.3">
      <c r="B573" s="34"/>
      <c r="C573" s="34"/>
      <c r="D573" s="58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</row>
    <row r="574" spans="2:21" ht="14.4" x14ac:dyDescent="0.3">
      <c r="B574" s="34"/>
      <c r="C574" s="34"/>
      <c r="D574" s="58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</row>
    <row r="575" spans="2:21" ht="14.4" x14ac:dyDescent="0.3">
      <c r="B575" s="34"/>
      <c r="C575" s="34"/>
      <c r="D575" s="58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</row>
    <row r="576" spans="2:21" ht="14.4" x14ac:dyDescent="0.3">
      <c r="B576" s="34"/>
      <c r="C576" s="34"/>
      <c r="D576" s="58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</row>
    <row r="577" spans="2:21" ht="14.4" x14ac:dyDescent="0.3">
      <c r="B577" s="34"/>
      <c r="C577" s="34"/>
      <c r="D577" s="58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</row>
    <row r="578" spans="2:21" ht="14.4" x14ac:dyDescent="0.3">
      <c r="B578" s="34"/>
      <c r="C578" s="34"/>
      <c r="D578" s="58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</row>
    <row r="579" spans="2:21" ht="14.4" x14ac:dyDescent="0.3">
      <c r="B579" s="34"/>
      <c r="C579" s="34"/>
      <c r="D579" s="58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</row>
    <row r="580" spans="2:21" ht="14.4" x14ac:dyDescent="0.3">
      <c r="B580" s="34"/>
      <c r="C580" s="34"/>
      <c r="D580" s="58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</row>
    <row r="581" spans="2:21" ht="14.4" x14ac:dyDescent="0.3">
      <c r="B581" s="34"/>
      <c r="C581" s="34"/>
      <c r="D581" s="58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</row>
    <row r="582" spans="2:21" ht="14.4" x14ac:dyDescent="0.3">
      <c r="B582" s="34"/>
      <c r="C582" s="34"/>
      <c r="D582" s="58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</row>
    <row r="583" spans="2:21" ht="14.4" x14ac:dyDescent="0.3">
      <c r="B583" s="34"/>
      <c r="C583" s="34"/>
      <c r="D583" s="58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</row>
    <row r="584" spans="2:21" ht="14.4" x14ac:dyDescent="0.3">
      <c r="B584" s="34"/>
      <c r="C584" s="34"/>
      <c r="D584" s="58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</row>
    <row r="585" spans="2:21" ht="14.4" x14ac:dyDescent="0.3">
      <c r="B585" s="34"/>
      <c r="C585" s="34"/>
      <c r="D585" s="58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</row>
    <row r="586" spans="2:21" ht="14.4" x14ac:dyDescent="0.3">
      <c r="B586" s="34"/>
      <c r="C586" s="34"/>
      <c r="D586" s="58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</row>
    <row r="587" spans="2:21" ht="14.4" x14ac:dyDescent="0.3">
      <c r="B587" s="34"/>
      <c r="C587" s="34"/>
      <c r="D587" s="58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</row>
    <row r="588" spans="2:21" ht="14.4" x14ac:dyDescent="0.3">
      <c r="B588" s="34"/>
      <c r="C588" s="34"/>
      <c r="D588" s="58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</row>
    <row r="589" spans="2:21" ht="14.4" x14ac:dyDescent="0.3">
      <c r="B589" s="34"/>
      <c r="C589" s="34"/>
      <c r="D589" s="58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</row>
    <row r="590" spans="2:21" ht="14.4" x14ac:dyDescent="0.3">
      <c r="B590" s="34"/>
      <c r="C590" s="34"/>
      <c r="D590" s="58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</row>
    <row r="591" spans="2:21" ht="14.4" x14ac:dyDescent="0.3">
      <c r="B591" s="34"/>
      <c r="C591" s="34"/>
      <c r="D591" s="58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</row>
    <row r="592" spans="2:21" ht="14.4" x14ac:dyDescent="0.3">
      <c r="B592" s="34"/>
      <c r="C592" s="34"/>
      <c r="D592" s="58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</row>
    <row r="593" spans="2:21" ht="14.4" x14ac:dyDescent="0.3">
      <c r="B593" s="34"/>
      <c r="C593" s="34"/>
      <c r="D593" s="58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</row>
    <row r="594" spans="2:21" ht="14.4" x14ac:dyDescent="0.3">
      <c r="B594" s="34"/>
      <c r="C594" s="34"/>
      <c r="D594" s="58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</row>
    <row r="595" spans="2:21" ht="14.4" x14ac:dyDescent="0.3">
      <c r="B595" s="34"/>
      <c r="C595" s="34"/>
      <c r="D595" s="58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</row>
    <row r="596" spans="2:21" ht="14.4" x14ac:dyDescent="0.3">
      <c r="B596" s="34"/>
      <c r="C596" s="34"/>
      <c r="D596" s="58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</row>
    <row r="597" spans="2:21" ht="14.4" x14ac:dyDescent="0.3">
      <c r="B597" s="34"/>
      <c r="C597" s="34"/>
      <c r="D597" s="58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</row>
    <row r="598" spans="2:21" ht="14.4" x14ac:dyDescent="0.3">
      <c r="B598" s="34"/>
      <c r="C598" s="34"/>
      <c r="D598" s="58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</row>
    <row r="599" spans="2:21" ht="14.4" x14ac:dyDescent="0.3">
      <c r="B599" s="34"/>
      <c r="C599" s="34"/>
      <c r="D599" s="58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</row>
    <row r="600" spans="2:21" ht="14.4" x14ac:dyDescent="0.3">
      <c r="B600" s="34"/>
      <c r="C600" s="34"/>
      <c r="D600" s="58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</row>
    <row r="601" spans="2:21" ht="14.4" x14ac:dyDescent="0.3">
      <c r="B601" s="34"/>
      <c r="C601" s="34"/>
      <c r="D601" s="58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</row>
    <row r="602" spans="2:21" ht="14.4" x14ac:dyDescent="0.3">
      <c r="B602" s="34"/>
      <c r="C602" s="34"/>
      <c r="D602" s="58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</row>
    <row r="603" spans="2:21" ht="14.4" x14ac:dyDescent="0.3">
      <c r="B603" s="34"/>
      <c r="C603" s="34"/>
      <c r="D603" s="58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</row>
    <row r="604" spans="2:21" ht="14.4" x14ac:dyDescent="0.3">
      <c r="B604" s="34"/>
      <c r="C604" s="34"/>
      <c r="D604" s="58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</row>
    <row r="605" spans="2:21" ht="14.4" x14ac:dyDescent="0.3">
      <c r="B605" s="34"/>
      <c r="C605" s="34"/>
      <c r="D605" s="58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</row>
    <row r="606" spans="2:21" ht="14.4" x14ac:dyDescent="0.3">
      <c r="B606" s="34"/>
      <c r="C606" s="34"/>
      <c r="D606" s="58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</row>
    <row r="607" spans="2:21" ht="14.4" x14ac:dyDescent="0.3">
      <c r="B607" s="34"/>
      <c r="C607" s="34"/>
      <c r="D607" s="58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</row>
    <row r="608" spans="2:21" ht="14.4" x14ac:dyDescent="0.3">
      <c r="B608" s="34"/>
      <c r="C608" s="34"/>
      <c r="D608" s="58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</row>
    <row r="609" spans="2:21" ht="14.4" x14ac:dyDescent="0.3">
      <c r="B609" s="34"/>
      <c r="C609" s="34"/>
      <c r="D609" s="58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</row>
    <row r="610" spans="2:21" ht="14.4" x14ac:dyDescent="0.3">
      <c r="B610" s="34"/>
      <c r="C610" s="34"/>
      <c r="D610" s="58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</row>
    <row r="611" spans="2:21" ht="14.4" x14ac:dyDescent="0.3">
      <c r="B611" s="34"/>
      <c r="C611" s="34"/>
      <c r="D611" s="58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</row>
    <row r="612" spans="2:21" ht="14.4" x14ac:dyDescent="0.3">
      <c r="B612" s="34"/>
      <c r="C612" s="34"/>
      <c r="D612" s="58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</row>
    <row r="613" spans="2:21" ht="14.4" x14ac:dyDescent="0.3">
      <c r="B613" s="34"/>
      <c r="C613" s="34"/>
      <c r="D613" s="58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</row>
    <row r="614" spans="2:21" ht="14.4" x14ac:dyDescent="0.3">
      <c r="B614" s="34"/>
      <c r="C614" s="34"/>
      <c r="D614" s="58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</row>
    <row r="615" spans="2:21" ht="14.4" x14ac:dyDescent="0.3">
      <c r="B615" s="34"/>
      <c r="C615" s="34"/>
      <c r="D615" s="58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</row>
    <row r="616" spans="2:21" ht="14.4" x14ac:dyDescent="0.3">
      <c r="B616" s="34"/>
      <c r="C616" s="34"/>
      <c r="D616" s="58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</row>
    <row r="617" spans="2:21" ht="14.4" x14ac:dyDescent="0.3">
      <c r="B617" s="34"/>
      <c r="C617" s="34"/>
      <c r="D617" s="58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</row>
    <row r="618" spans="2:21" ht="14.4" x14ac:dyDescent="0.3">
      <c r="B618" s="34"/>
      <c r="C618" s="34"/>
      <c r="D618" s="58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</row>
    <row r="619" spans="2:21" ht="14.4" x14ac:dyDescent="0.3">
      <c r="B619" s="34"/>
      <c r="C619" s="34"/>
      <c r="D619" s="58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</row>
    <row r="620" spans="2:21" ht="14.4" x14ac:dyDescent="0.3">
      <c r="B620" s="34"/>
      <c r="C620" s="34"/>
      <c r="D620" s="58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</row>
    <row r="621" spans="2:21" ht="14.4" x14ac:dyDescent="0.3">
      <c r="B621" s="34"/>
      <c r="C621" s="34"/>
      <c r="D621" s="58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</row>
    <row r="622" spans="2:21" ht="14.4" x14ac:dyDescent="0.3">
      <c r="B622" s="34"/>
      <c r="C622" s="34"/>
      <c r="D622" s="58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</row>
    <row r="623" spans="2:21" ht="14.4" x14ac:dyDescent="0.3">
      <c r="B623" s="34"/>
      <c r="C623" s="34"/>
      <c r="D623" s="58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</row>
    <row r="624" spans="2:21" ht="14.4" x14ac:dyDescent="0.3">
      <c r="B624" s="34"/>
      <c r="C624" s="34"/>
      <c r="D624" s="58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</row>
    <row r="625" spans="2:21" ht="14.4" x14ac:dyDescent="0.3">
      <c r="B625" s="34"/>
      <c r="C625" s="34"/>
      <c r="D625" s="58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</row>
    <row r="626" spans="2:21" ht="14.4" x14ac:dyDescent="0.3">
      <c r="B626" s="34"/>
      <c r="C626" s="34"/>
      <c r="D626" s="58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</row>
    <row r="627" spans="2:21" ht="14.4" x14ac:dyDescent="0.3">
      <c r="B627" s="34"/>
      <c r="C627" s="34"/>
      <c r="D627" s="58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</row>
    <row r="628" spans="2:21" ht="14.4" x14ac:dyDescent="0.3">
      <c r="B628" s="34"/>
      <c r="C628" s="34"/>
      <c r="D628" s="58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</row>
    <row r="629" spans="2:21" ht="14.4" x14ac:dyDescent="0.3">
      <c r="B629" s="34"/>
      <c r="C629" s="34"/>
      <c r="D629" s="58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</row>
    <row r="630" spans="2:21" ht="14.4" x14ac:dyDescent="0.3">
      <c r="B630" s="34"/>
      <c r="C630" s="34"/>
      <c r="D630" s="58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</row>
    <row r="631" spans="2:21" ht="14.4" x14ac:dyDescent="0.3">
      <c r="B631" s="34"/>
      <c r="C631" s="34"/>
      <c r="D631" s="58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</row>
    <row r="632" spans="2:21" ht="14.4" x14ac:dyDescent="0.3">
      <c r="B632" s="34"/>
      <c r="C632" s="34"/>
      <c r="D632" s="58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</row>
    <row r="633" spans="2:21" ht="14.4" x14ac:dyDescent="0.3">
      <c r="B633" s="34"/>
      <c r="C633" s="34"/>
      <c r="D633" s="58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</row>
    <row r="634" spans="2:21" ht="14.4" x14ac:dyDescent="0.3">
      <c r="B634" s="34"/>
      <c r="C634" s="34"/>
      <c r="D634" s="58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</row>
    <row r="635" spans="2:21" ht="14.4" x14ac:dyDescent="0.3">
      <c r="B635" s="34"/>
      <c r="C635" s="34"/>
      <c r="D635" s="58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</row>
    <row r="636" spans="2:21" ht="14.4" x14ac:dyDescent="0.3">
      <c r="B636" s="34"/>
      <c r="C636" s="34"/>
      <c r="D636" s="58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</row>
    <row r="637" spans="2:21" ht="14.4" x14ac:dyDescent="0.3">
      <c r="B637" s="34"/>
      <c r="C637" s="34"/>
      <c r="D637" s="58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</row>
    <row r="638" spans="2:21" ht="14.4" x14ac:dyDescent="0.3">
      <c r="B638" s="34"/>
      <c r="C638" s="34"/>
      <c r="D638" s="58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</row>
    <row r="639" spans="2:21" ht="14.4" x14ac:dyDescent="0.3">
      <c r="B639" s="34"/>
      <c r="C639" s="34"/>
      <c r="D639" s="58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</row>
    <row r="640" spans="2:21" ht="14.4" x14ac:dyDescent="0.3">
      <c r="B640" s="34"/>
      <c r="C640" s="34"/>
      <c r="D640" s="58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</row>
    <row r="641" spans="2:21" ht="14.4" x14ac:dyDescent="0.3">
      <c r="B641" s="34"/>
      <c r="C641" s="34"/>
      <c r="D641" s="58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</row>
    <row r="642" spans="2:21" ht="14.4" x14ac:dyDescent="0.3">
      <c r="B642" s="34"/>
      <c r="C642" s="34"/>
      <c r="D642" s="58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</row>
    <row r="643" spans="2:21" ht="14.4" x14ac:dyDescent="0.3">
      <c r="B643" s="34"/>
      <c r="C643" s="34"/>
      <c r="D643" s="58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</row>
    <row r="644" spans="2:21" ht="14.4" x14ac:dyDescent="0.3">
      <c r="B644" s="34"/>
      <c r="C644" s="34"/>
      <c r="D644" s="58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</row>
    <row r="645" spans="2:21" ht="14.4" x14ac:dyDescent="0.3">
      <c r="B645" s="34"/>
      <c r="C645" s="34"/>
      <c r="D645" s="58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</row>
    <row r="646" spans="2:21" ht="14.4" x14ac:dyDescent="0.3">
      <c r="B646" s="34"/>
      <c r="C646" s="34"/>
      <c r="D646" s="58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</row>
    <row r="647" spans="2:21" ht="14.4" x14ac:dyDescent="0.3">
      <c r="B647" s="34"/>
      <c r="C647" s="34"/>
      <c r="D647" s="58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</row>
    <row r="648" spans="2:21" ht="14.4" x14ac:dyDescent="0.3">
      <c r="B648" s="34"/>
      <c r="C648" s="34"/>
      <c r="D648" s="58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</row>
    <row r="649" spans="2:21" ht="14.4" x14ac:dyDescent="0.3">
      <c r="B649" s="34"/>
      <c r="C649" s="34"/>
      <c r="D649" s="58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</row>
    <row r="650" spans="2:21" ht="14.4" x14ac:dyDescent="0.3">
      <c r="B650" s="34"/>
      <c r="C650" s="34"/>
      <c r="D650" s="58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</row>
    <row r="651" spans="2:21" ht="14.4" x14ac:dyDescent="0.3">
      <c r="B651" s="34"/>
      <c r="C651" s="34"/>
      <c r="D651" s="58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</row>
    <row r="652" spans="2:21" ht="14.4" x14ac:dyDescent="0.3">
      <c r="B652" s="34"/>
      <c r="C652" s="34"/>
      <c r="D652" s="58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</row>
    <row r="653" spans="2:21" ht="14.4" x14ac:dyDescent="0.3">
      <c r="B653" s="34"/>
      <c r="C653" s="34"/>
      <c r="D653" s="58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</row>
    <row r="654" spans="2:21" ht="14.4" x14ac:dyDescent="0.3">
      <c r="B654" s="34"/>
      <c r="C654" s="34"/>
      <c r="D654" s="58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</row>
    <row r="655" spans="2:21" ht="14.4" x14ac:dyDescent="0.3">
      <c r="B655" s="34"/>
      <c r="C655" s="34"/>
      <c r="D655" s="58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</row>
    <row r="656" spans="2:21" ht="14.4" x14ac:dyDescent="0.3">
      <c r="B656" s="34"/>
      <c r="C656" s="34"/>
      <c r="D656" s="58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</row>
    <row r="657" spans="2:21" ht="14.4" x14ac:dyDescent="0.3">
      <c r="B657" s="34"/>
      <c r="C657" s="34"/>
      <c r="D657" s="58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</row>
    <row r="658" spans="2:21" ht="14.4" x14ac:dyDescent="0.3">
      <c r="B658" s="34"/>
      <c r="C658" s="34"/>
      <c r="D658" s="58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</row>
    <row r="659" spans="2:21" ht="14.4" x14ac:dyDescent="0.3">
      <c r="B659" s="34"/>
      <c r="C659" s="34"/>
      <c r="D659" s="58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</row>
    <row r="660" spans="2:21" ht="14.4" x14ac:dyDescent="0.3">
      <c r="B660" s="34"/>
      <c r="C660" s="34"/>
      <c r="D660" s="58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</row>
    <row r="661" spans="2:21" ht="14.4" x14ac:dyDescent="0.3">
      <c r="B661" s="34"/>
      <c r="C661" s="34"/>
      <c r="D661" s="58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</row>
    <row r="662" spans="2:21" ht="14.4" x14ac:dyDescent="0.3">
      <c r="B662" s="34"/>
      <c r="C662" s="34"/>
      <c r="D662" s="58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</row>
    <row r="663" spans="2:21" ht="14.4" x14ac:dyDescent="0.3">
      <c r="B663" s="34"/>
      <c r="C663" s="34"/>
      <c r="D663" s="58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</row>
    <row r="664" spans="2:21" ht="14.4" x14ac:dyDescent="0.3">
      <c r="B664" s="34"/>
      <c r="C664" s="34"/>
      <c r="D664" s="58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</row>
    <row r="665" spans="2:21" ht="14.4" x14ac:dyDescent="0.3">
      <c r="B665" s="34"/>
      <c r="C665" s="34"/>
      <c r="D665" s="58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</row>
    <row r="666" spans="2:21" ht="14.4" x14ac:dyDescent="0.3">
      <c r="B666" s="34"/>
      <c r="C666" s="34"/>
      <c r="D666" s="58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</row>
    <row r="667" spans="2:21" ht="14.4" x14ac:dyDescent="0.3">
      <c r="B667" s="34"/>
      <c r="C667" s="34"/>
      <c r="D667" s="58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</row>
    <row r="668" spans="2:21" ht="14.4" x14ac:dyDescent="0.3">
      <c r="B668" s="34"/>
      <c r="C668" s="34"/>
      <c r="D668" s="58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</row>
    <row r="669" spans="2:21" ht="14.4" x14ac:dyDescent="0.3">
      <c r="B669" s="34"/>
      <c r="C669" s="34"/>
      <c r="D669" s="58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</row>
    <row r="670" spans="2:21" ht="14.4" x14ac:dyDescent="0.3">
      <c r="B670" s="34"/>
      <c r="C670" s="34"/>
      <c r="D670" s="58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</row>
    <row r="671" spans="2:21" ht="14.4" x14ac:dyDescent="0.3">
      <c r="B671" s="34"/>
      <c r="C671" s="34"/>
      <c r="D671" s="58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</row>
    <row r="672" spans="2:21" ht="14.4" x14ac:dyDescent="0.3">
      <c r="B672" s="34"/>
      <c r="C672" s="34"/>
      <c r="D672" s="58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</row>
    <row r="673" spans="2:21" ht="14.4" x14ac:dyDescent="0.3">
      <c r="B673" s="34"/>
      <c r="C673" s="34"/>
      <c r="D673" s="58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</row>
    <row r="674" spans="2:21" ht="14.4" x14ac:dyDescent="0.3">
      <c r="B674" s="34"/>
      <c r="C674" s="34"/>
      <c r="D674" s="58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</row>
    <row r="675" spans="2:21" ht="14.4" x14ac:dyDescent="0.3">
      <c r="B675" s="34"/>
      <c r="C675" s="34"/>
      <c r="D675" s="58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</row>
    <row r="676" spans="2:21" ht="14.4" x14ac:dyDescent="0.3">
      <c r="B676" s="34"/>
      <c r="C676" s="34"/>
      <c r="D676" s="58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</row>
    <row r="677" spans="2:21" ht="14.4" x14ac:dyDescent="0.3">
      <c r="B677" s="34"/>
      <c r="C677" s="34"/>
      <c r="D677" s="58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</row>
    <row r="678" spans="2:21" ht="14.4" x14ac:dyDescent="0.3">
      <c r="B678" s="34"/>
      <c r="C678" s="34"/>
      <c r="D678" s="58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</row>
    <row r="679" spans="2:21" ht="14.4" x14ac:dyDescent="0.3">
      <c r="B679" s="34"/>
      <c r="C679" s="34"/>
      <c r="D679" s="58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</row>
    <row r="680" spans="2:21" ht="14.4" x14ac:dyDescent="0.3">
      <c r="B680" s="34"/>
      <c r="C680" s="34"/>
      <c r="D680" s="58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</row>
    <row r="681" spans="2:21" ht="14.4" x14ac:dyDescent="0.3">
      <c r="B681" s="34"/>
      <c r="C681" s="34"/>
      <c r="D681" s="58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</row>
    <row r="682" spans="2:21" ht="14.4" x14ac:dyDescent="0.3">
      <c r="B682" s="34"/>
      <c r="C682" s="34"/>
      <c r="D682" s="58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</row>
    <row r="683" spans="2:21" ht="14.4" x14ac:dyDescent="0.3">
      <c r="B683" s="34"/>
      <c r="C683" s="34"/>
      <c r="D683" s="58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</row>
    <row r="684" spans="2:21" ht="14.4" x14ac:dyDescent="0.3">
      <c r="B684" s="34"/>
      <c r="C684" s="34"/>
      <c r="D684" s="58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</row>
    <row r="685" spans="2:21" ht="14.4" x14ac:dyDescent="0.3">
      <c r="B685" s="34"/>
      <c r="C685" s="34"/>
      <c r="D685" s="58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</row>
    <row r="686" spans="2:21" ht="14.4" x14ac:dyDescent="0.3">
      <c r="B686" s="34"/>
      <c r="C686" s="34"/>
      <c r="D686" s="58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</row>
    <row r="687" spans="2:21" ht="14.4" x14ac:dyDescent="0.3">
      <c r="B687" s="34"/>
      <c r="C687" s="34"/>
      <c r="D687" s="58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</row>
    <row r="688" spans="2:21" ht="14.4" x14ac:dyDescent="0.3">
      <c r="B688" s="34"/>
      <c r="C688" s="34"/>
      <c r="D688" s="58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</row>
    <row r="689" spans="2:21" ht="14.4" x14ac:dyDescent="0.3">
      <c r="B689" s="34"/>
      <c r="C689" s="34"/>
      <c r="D689" s="58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</row>
    <row r="690" spans="2:21" ht="14.4" x14ac:dyDescent="0.3">
      <c r="B690" s="34"/>
      <c r="C690" s="34"/>
      <c r="D690" s="58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</row>
    <row r="691" spans="2:21" ht="14.4" x14ac:dyDescent="0.3">
      <c r="B691" s="34"/>
      <c r="C691" s="34"/>
      <c r="D691" s="58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</row>
    <row r="692" spans="2:21" ht="14.4" x14ac:dyDescent="0.3">
      <c r="B692" s="34"/>
      <c r="C692" s="34"/>
      <c r="D692" s="58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</row>
    <row r="693" spans="2:21" ht="14.4" x14ac:dyDescent="0.3">
      <c r="B693" s="34"/>
      <c r="C693" s="34"/>
      <c r="D693" s="58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</row>
    <row r="694" spans="2:21" ht="14.4" x14ac:dyDescent="0.3">
      <c r="B694" s="34"/>
      <c r="C694" s="34"/>
      <c r="D694" s="58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</row>
    <row r="695" spans="2:21" ht="14.4" x14ac:dyDescent="0.3">
      <c r="B695" s="34"/>
      <c r="C695" s="34"/>
      <c r="D695" s="58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</row>
    <row r="696" spans="2:21" ht="14.4" x14ac:dyDescent="0.3">
      <c r="B696" s="34"/>
      <c r="C696" s="34"/>
      <c r="D696" s="58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</row>
    <row r="697" spans="2:21" ht="14.4" x14ac:dyDescent="0.3">
      <c r="B697" s="34"/>
      <c r="C697" s="34"/>
      <c r="D697" s="58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</row>
    <row r="698" spans="2:21" ht="14.4" x14ac:dyDescent="0.3">
      <c r="B698" s="34"/>
      <c r="C698" s="34"/>
      <c r="D698" s="58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</row>
    <row r="699" spans="2:21" ht="14.4" x14ac:dyDescent="0.3">
      <c r="B699" s="34"/>
      <c r="C699" s="34"/>
      <c r="D699" s="58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</row>
    <row r="700" spans="2:21" ht="14.4" x14ac:dyDescent="0.3">
      <c r="B700" s="34"/>
      <c r="C700" s="34"/>
      <c r="D700" s="58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</row>
    <row r="701" spans="2:21" ht="14.4" x14ac:dyDescent="0.3">
      <c r="B701" s="34"/>
      <c r="C701" s="34"/>
      <c r="D701" s="58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</row>
    <row r="702" spans="2:21" ht="14.4" x14ac:dyDescent="0.3">
      <c r="B702" s="34"/>
      <c r="C702" s="34"/>
      <c r="D702" s="58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</row>
    <row r="703" spans="2:21" ht="14.4" x14ac:dyDescent="0.3">
      <c r="B703" s="34"/>
      <c r="C703" s="34"/>
      <c r="D703" s="58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</row>
    <row r="704" spans="2:21" ht="14.4" x14ac:dyDescent="0.3">
      <c r="B704" s="34"/>
      <c r="C704" s="34"/>
      <c r="D704" s="58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</row>
    <row r="705" spans="2:21" ht="14.4" x14ac:dyDescent="0.3">
      <c r="B705" s="34"/>
      <c r="C705" s="34"/>
      <c r="D705" s="58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</row>
    <row r="706" spans="2:21" ht="14.4" x14ac:dyDescent="0.3">
      <c r="B706" s="34"/>
      <c r="C706" s="34"/>
      <c r="D706" s="58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</row>
    <row r="707" spans="2:21" ht="14.4" x14ac:dyDescent="0.3">
      <c r="B707" s="34"/>
      <c r="C707" s="34"/>
      <c r="D707" s="58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</row>
    <row r="708" spans="2:21" ht="14.4" x14ac:dyDescent="0.3">
      <c r="B708" s="34"/>
      <c r="C708" s="34"/>
      <c r="D708" s="58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</row>
    <row r="709" spans="2:21" ht="14.4" x14ac:dyDescent="0.3">
      <c r="B709" s="34"/>
      <c r="C709" s="34"/>
      <c r="D709" s="58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</row>
    <row r="710" spans="2:21" ht="14.4" x14ac:dyDescent="0.3">
      <c r="B710" s="34"/>
      <c r="C710" s="34"/>
      <c r="D710" s="58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</row>
    <row r="711" spans="2:21" ht="14.4" x14ac:dyDescent="0.3">
      <c r="B711" s="34"/>
      <c r="C711" s="34"/>
      <c r="D711" s="58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</row>
    <row r="712" spans="2:21" ht="14.4" x14ac:dyDescent="0.3">
      <c r="B712" s="34"/>
      <c r="C712" s="34"/>
      <c r="D712" s="58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</row>
    <row r="713" spans="2:21" ht="14.4" x14ac:dyDescent="0.3">
      <c r="B713" s="34"/>
      <c r="C713" s="34"/>
      <c r="D713" s="58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</row>
    <row r="714" spans="2:21" ht="14.4" x14ac:dyDescent="0.3">
      <c r="B714" s="34"/>
      <c r="C714" s="34"/>
      <c r="D714" s="58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</row>
    <row r="715" spans="2:21" ht="14.4" x14ac:dyDescent="0.3">
      <c r="B715" s="34"/>
      <c r="C715" s="34"/>
      <c r="D715" s="58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</row>
    <row r="716" spans="2:21" ht="14.4" x14ac:dyDescent="0.3">
      <c r="B716" s="34"/>
      <c r="C716" s="34"/>
      <c r="D716" s="58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</row>
    <row r="717" spans="2:21" ht="14.4" x14ac:dyDescent="0.3">
      <c r="B717" s="34"/>
      <c r="C717" s="34"/>
      <c r="D717" s="58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</row>
    <row r="718" spans="2:21" ht="14.4" x14ac:dyDescent="0.3">
      <c r="B718" s="34"/>
      <c r="C718" s="34"/>
      <c r="D718" s="58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</row>
    <row r="719" spans="2:21" ht="14.4" x14ac:dyDescent="0.3">
      <c r="B719" s="34"/>
      <c r="C719" s="34"/>
      <c r="D719" s="58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</row>
    <row r="720" spans="2:21" ht="14.4" x14ac:dyDescent="0.3">
      <c r="B720" s="34"/>
      <c r="C720" s="34"/>
      <c r="D720" s="58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</row>
    <row r="721" spans="2:21" ht="14.4" x14ac:dyDescent="0.3">
      <c r="B721" s="34"/>
      <c r="C721" s="34"/>
      <c r="D721" s="58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</row>
    <row r="722" spans="2:21" ht="14.4" x14ac:dyDescent="0.3">
      <c r="B722" s="34"/>
      <c r="C722" s="34"/>
      <c r="D722" s="58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</row>
    <row r="723" spans="2:21" ht="14.4" x14ac:dyDescent="0.3">
      <c r="B723" s="34"/>
      <c r="C723" s="34"/>
      <c r="D723" s="58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</row>
    <row r="724" spans="2:21" ht="14.4" x14ac:dyDescent="0.3">
      <c r="B724" s="34"/>
      <c r="C724" s="34"/>
      <c r="D724" s="58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</row>
    <row r="725" spans="2:21" ht="14.4" x14ac:dyDescent="0.3">
      <c r="B725" s="34"/>
      <c r="C725" s="34"/>
      <c r="D725" s="58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</row>
    <row r="726" spans="2:21" ht="14.4" x14ac:dyDescent="0.3">
      <c r="B726" s="34"/>
      <c r="C726" s="34"/>
      <c r="D726" s="58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</row>
    <row r="727" spans="2:21" ht="14.4" x14ac:dyDescent="0.3">
      <c r="B727" s="34"/>
      <c r="C727" s="34"/>
      <c r="D727" s="58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</row>
    <row r="728" spans="2:21" ht="14.4" x14ac:dyDescent="0.3">
      <c r="B728" s="34"/>
      <c r="C728" s="34"/>
      <c r="D728" s="58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</row>
    <row r="729" spans="2:21" ht="14.4" x14ac:dyDescent="0.3">
      <c r="B729" s="34"/>
      <c r="C729" s="34"/>
      <c r="D729" s="58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</row>
    <row r="730" spans="2:21" ht="14.4" x14ac:dyDescent="0.3">
      <c r="B730" s="34"/>
      <c r="C730" s="34"/>
      <c r="D730" s="58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</row>
    <row r="731" spans="2:21" ht="14.4" x14ac:dyDescent="0.3">
      <c r="B731" s="34"/>
      <c r="C731" s="34"/>
      <c r="D731" s="58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</row>
    <row r="732" spans="2:21" ht="14.4" x14ac:dyDescent="0.3">
      <c r="B732" s="34"/>
      <c r="C732" s="34"/>
      <c r="D732" s="58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</row>
    <row r="733" spans="2:21" ht="14.4" x14ac:dyDescent="0.3">
      <c r="B733" s="34"/>
      <c r="C733" s="34"/>
      <c r="D733" s="58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</row>
    <row r="734" spans="2:21" ht="14.4" x14ac:dyDescent="0.3">
      <c r="B734" s="34"/>
      <c r="C734" s="34"/>
      <c r="D734" s="58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</row>
    <row r="735" spans="2:21" ht="14.4" x14ac:dyDescent="0.3">
      <c r="B735" s="34"/>
      <c r="C735" s="34"/>
      <c r="D735" s="58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</row>
    <row r="736" spans="2:21" ht="14.4" x14ac:dyDescent="0.3">
      <c r="B736" s="34"/>
      <c r="C736" s="34"/>
      <c r="D736" s="58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</row>
    <row r="737" spans="2:21" ht="14.4" x14ac:dyDescent="0.3">
      <c r="B737" s="34"/>
      <c r="C737" s="34"/>
      <c r="D737" s="58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</row>
    <row r="738" spans="2:21" ht="14.4" x14ac:dyDescent="0.3">
      <c r="B738" s="34"/>
      <c r="C738" s="34"/>
      <c r="D738" s="58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</row>
    <row r="739" spans="2:21" ht="14.4" x14ac:dyDescent="0.3">
      <c r="B739" s="34"/>
      <c r="C739" s="34"/>
      <c r="D739" s="58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</row>
    <row r="740" spans="2:21" ht="14.4" x14ac:dyDescent="0.3">
      <c r="B740" s="34"/>
      <c r="C740" s="34"/>
      <c r="D740" s="58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</row>
    <row r="741" spans="2:21" ht="14.4" x14ac:dyDescent="0.3">
      <c r="B741" s="34"/>
      <c r="C741" s="34"/>
      <c r="D741" s="58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</row>
    <row r="742" spans="2:21" ht="14.4" x14ac:dyDescent="0.3">
      <c r="B742" s="34"/>
      <c r="C742" s="34"/>
      <c r="D742" s="58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</row>
    <row r="743" spans="2:21" ht="14.4" x14ac:dyDescent="0.3">
      <c r="B743" s="34"/>
      <c r="C743" s="34"/>
      <c r="D743" s="58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</row>
    <row r="744" spans="2:21" ht="14.4" x14ac:dyDescent="0.3">
      <c r="B744" s="34"/>
      <c r="C744" s="34"/>
      <c r="D744" s="58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</row>
    <row r="745" spans="2:21" ht="14.4" x14ac:dyDescent="0.3">
      <c r="B745" s="34"/>
      <c r="C745" s="34"/>
      <c r="D745" s="58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</row>
    <row r="746" spans="2:21" ht="14.4" x14ac:dyDescent="0.3">
      <c r="B746" s="34"/>
      <c r="C746" s="34"/>
      <c r="D746" s="58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</row>
    <row r="747" spans="2:21" ht="14.4" x14ac:dyDescent="0.3">
      <c r="B747" s="34"/>
      <c r="C747" s="34"/>
      <c r="D747" s="58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</row>
    <row r="748" spans="2:21" ht="14.4" x14ac:dyDescent="0.3">
      <c r="B748" s="34"/>
      <c r="C748" s="34"/>
      <c r="D748" s="58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</row>
    <row r="749" spans="2:21" ht="14.4" x14ac:dyDescent="0.3">
      <c r="B749" s="34"/>
      <c r="C749" s="34"/>
      <c r="D749" s="58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</row>
    <row r="750" spans="2:21" ht="14.4" x14ac:dyDescent="0.3">
      <c r="B750" s="34"/>
      <c r="C750" s="34"/>
      <c r="D750" s="58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</row>
    <row r="751" spans="2:21" ht="14.4" x14ac:dyDescent="0.3">
      <c r="B751" s="34"/>
      <c r="C751" s="34"/>
      <c r="D751" s="58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</row>
    <row r="752" spans="2:21" ht="14.4" x14ac:dyDescent="0.3">
      <c r="B752" s="34"/>
      <c r="C752" s="34"/>
      <c r="D752" s="58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</row>
    <row r="753" spans="2:21" ht="14.4" x14ac:dyDescent="0.3">
      <c r="B753" s="34"/>
      <c r="C753" s="34"/>
      <c r="D753" s="58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</row>
    <row r="754" spans="2:21" ht="14.4" x14ac:dyDescent="0.3">
      <c r="B754" s="34"/>
      <c r="C754" s="34"/>
      <c r="D754" s="58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</row>
    <row r="755" spans="2:21" ht="14.4" x14ac:dyDescent="0.3">
      <c r="B755" s="34"/>
      <c r="C755" s="34"/>
      <c r="D755" s="58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</row>
    <row r="756" spans="2:21" ht="14.4" x14ac:dyDescent="0.3">
      <c r="B756" s="34"/>
      <c r="C756" s="34"/>
      <c r="D756" s="58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</row>
    <row r="757" spans="2:21" ht="14.4" x14ac:dyDescent="0.3">
      <c r="B757" s="34"/>
      <c r="C757" s="34"/>
      <c r="D757" s="58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</row>
    <row r="758" spans="2:21" ht="14.4" x14ac:dyDescent="0.3">
      <c r="B758" s="34"/>
      <c r="C758" s="34"/>
      <c r="D758" s="58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</row>
    <row r="759" spans="2:21" ht="14.4" x14ac:dyDescent="0.3">
      <c r="B759" s="34"/>
      <c r="C759" s="34"/>
      <c r="D759" s="58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</row>
    <row r="760" spans="2:21" ht="14.4" x14ac:dyDescent="0.3">
      <c r="B760" s="34"/>
      <c r="C760" s="34"/>
      <c r="D760" s="58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</row>
    <row r="761" spans="2:21" ht="14.4" x14ac:dyDescent="0.3">
      <c r="B761" s="34"/>
      <c r="C761" s="34"/>
      <c r="D761" s="58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</row>
    <row r="762" spans="2:21" ht="14.4" x14ac:dyDescent="0.3">
      <c r="B762" s="34"/>
      <c r="C762" s="34"/>
      <c r="D762" s="58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</row>
    <row r="763" spans="2:21" ht="14.4" x14ac:dyDescent="0.3">
      <c r="B763" s="34"/>
      <c r="C763" s="34"/>
      <c r="D763" s="58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</row>
    <row r="764" spans="2:21" ht="14.4" x14ac:dyDescent="0.3">
      <c r="B764" s="34"/>
      <c r="C764" s="34"/>
      <c r="D764" s="58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</row>
    <row r="765" spans="2:21" ht="14.4" x14ac:dyDescent="0.3">
      <c r="B765" s="34"/>
      <c r="C765" s="34"/>
      <c r="D765" s="58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</row>
    <row r="766" spans="2:21" ht="14.4" x14ac:dyDescent="0.3">
      <c r="B766" s="34"/>
      <c r="C766" s="34"/>
      <c r="D766" s="58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</row>
    <row r="767" spans="2:21" ht="14.4" x14ac:dyDescent="0.3">
      <c r="B767" s="34"/>
      <c r="C767" s="34"/>
      <c r="D767" s="58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</row>
    <row r="768" spans="2:21" ht="14.4" x14ac:dyDescent="0.3">
      <c r="B768" s="34"/>
      <c r="C768" s="34"/>
      <c r="D768" s="58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</row>
    <row r="769" spans="2:21" ht="14.4" x14ac:dyDescent="0.3">
      <c r="B769" s="34"/>
      <c r="C769" s="34"/>
      <c r="D769" s="58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</row>
    <row r="770" spans="2:21" ht="14.4" x14ac:dyDescent="0.3">
      <c r="B770" s="34"/>
      <c r="C770" s="34"/>
      <c r="D770" s="58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</row>
    <row r="771" spans="2:21" ht="14.4" x14ac:dyDescent="0.3">
      <c r="B771" s="34"/>
      <c r="C771" s="34"/>
      <c r="D771" s="58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</row>
    <row r="772" spans="2:21" ht="14.4" x14ac:dyDescent="0.3">
      <c r="B772" s="34"/>
      <c r="C772" s="34"/>
      <c r="D772" s="58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</row>
    <row r="773" spans="2:21" ht="14.4" x14ac:dyDescent="0.3">
      <c r="B773" s="34"/>
      <c r="C773" s="34"/>
      <c r="D773" s="58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</row>
    <row r="774" spans="2:21" ht="14.4" x14ac:dyDescent="0.3">
      <c r="B774" s="34"/>
      <c r="C774" s="34"/>
      <c r="D774" s="58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</row>
    <row r="775" spans="2:21" ht="14.4" x14ac:dyDescent="0.3">
      <c r="B775" s="34"/>
      <c r="C775" s="34"/>
      <c r="D775" s="58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</row>
    <row r="776" spans="2:21" ht="14.4" x14ac:dyDescent="0.3">
      <c r="B776" s="34"/>
      <c r="C776" s="34"/>
      <c r="D776" s="58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</row>
    <row r="777" spans="2:21" ht="14.4" x14ac:dyDescent="0.3">
      <c r="B777" s="34"/>
      <c r="C777" s="34"/>
      <c r="D777" s="58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</row>
    <row r="778" spans="2:21" ht="14.4" x14ac:dyDescent="0.3">
      <c r="B778" s="34"/>
      <c r="C778" s="34"/>
      <c r="D778" s="58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</row>
    <row r="779" spans="2:21" ht="14.4" x14ac:dyDescent="0.3">
      <c r="B779" s="34"/>
      <c r="C779" s="34"/>
      <c r="D779" s="58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</row>
    <row r="780" spans="2:21" ht="14.4" x14ac:dyDescent="0.3">
      <c r="B780" s="34"/>
      <c r="C780" s="34"/>
      <c r="D780" s="58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</row>
    <row r="781" spans="2:21" ht="14.4" x14ac:dyDescent="0.3">
      <c r="B781" s="34"/>
      <c r="C781" s="34"/>
      <c r="D781" s="58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</row>
    <row r="782" spans="2:21" ht="14.4" x14ac:dyDescent="0.3">
      <c r="B782" s="34"/>
      <c r="C782" s="34"/>
      <c r="D782" s="58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</row>
    <row r="783" spans="2:21" ht="14.4" x14ac:dyDescent="0.3">
      <c r="B783" s="34"/>
      <c r="C783" s="34"/>
      <c r="D783" s="58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</row>
    <row r="784" spans="2:21" ht="14.4" x14ac:dyDescent="0.3">
      <c r="B784" s="34"/>
      <c r="C784" s="34"/>
      <c r="D784" s="58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</row>
    <row r="785" spans="2:21" ht="14.4" x14ac:dyDescent="0.3">
      <c r="B785" s="34"/>
      <c r="C785" s="34"/>
      <c r="D785" s="58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</row>
    <row r="786" spans="2:21" ht="14.4" x14ac:dyDescent="0.3">
      <c r="B786" s="34"/>
      <c r="C786" s="34"/>
      <c r="D786" s="58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</row>
    <row r="787" spans="2:21" ht="14.4" x14ac:dyDescent="0.3">
      <c r="B787" s="34"/>
      <c r="C787" s="34"/>
      <c r="D787" s="58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</row>
    <row r="788" spans="2:21" ht="14.4" x14ac:dyDescent="0.3">
      <c r="B788" s="34"/>
      <c r="C788" s="34"/>
      <c r="D788" s="58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</row>
    <row r="789" spans="2:21" ht="14.4" x14ac:dyDescent="0.3">
      <c r="B789" s="34"/>
      <c r="C789" s="34"/>
      <c r="D789" s="58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</row>
    <row r="790" spans="2:21" ht="14.4" x14ac:dyDescent="0.3">
      <c r="B790" s="34"/>
      <c r="C790" s="34"/>
      <c r="D790" s="58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</row>
    <row r="791" spans="2:21" ht="14.4" x14ac:dyDescent="0.3">
      <c r="B791" s="34"/>
      <c r="C791" s="34"/>
      <c r="D791" s="58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</row>
    <row r="792" spans="2:21" ht="14.4" x14ac:dyDescent="0.3">
      <c r="B792" s="34"/>
      <c r="C792" s="34"/>
      <c r="D792" s="58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</row>
    <row r="793" spans="2:21" ht="14.4" x14ac:dyDescent="0.3">
      <c r="B793" s="34"/>
      <c r="C793" s="34"/>
      <c r="D793" s="58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</row>
    <row r="794" spans="2:21" ht="14.4" x14ac:dyDescent="0.3">
      <c r="B794" s="34"/>
      <c r="C794" s="34"/>
      <c r="D794" s="58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</row>
    <row r="795" spans="2:21" ht="14.4" x14ac:dyDescent="0.3">
      <c r="B795" s="34"/>
      <c r="C795" s="34"/>
      <c r="D795" s="58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</row>
    <row r="796" spans="2:21" ht="14.4" x14ac:dyDescent="0.3">
      <c r="B796" s="34"/>
      <c r="C796" s="34"/>
      <c r="D796" s="58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</row>
    <row r="797" spans="2:21" ht="14.4" x14ac:dyDescent="0.3">
      <c r="B797" s="34"/>
      <c r="C797" s="34"/>
      <c r="D797" s="58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</row>
    <row r="798" spans="2:21" ht="14.4" x14ac:dyDescent="0.3">
      <c r="B798" s="34"/>
      <c r="C798" s="34"/>
      <c r="D798" s="58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</row>
    <row r="799" spans="2:21" ht="14.4" x14ac:dyDescent="0.3">
      <c r="B799" s="34"/>
      <c r="C799" s="34"/>
      <c r="D799" s="58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</row>
    <row r="800" spans="2:21" ht="14.4" x14ac:dyDescent="0.3">
      <c r="B800" s="34"/>
      <c r="C800" s="34"/>
      <c r="D800" s="58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</row>
    <row r="801" spans="2:21" ht="14.4" x14ac:dyDescent="0.3">
      <c r="B801" s="34"/>
      <c r="C801" s="34"/>
      <c r="D801" s="58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</row>
    <row r="802" spans="2:21" ht="14.4" x14ac:dyDescent="0.3">
      <c r="B802" s="34"/>
      <c r="C802" s="34"/>
      <c r="D802" s="58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</row>
    <row r="803" spans="2:21" ht="14.4" x14ac:dyDescent="0.3">
      <c r="B803" s="34"/>
      <c r="C803" s="34"/>
      <c r="D803" s="58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</row>
    <row r="804" spans="2:21" ht="14.4" x14ac:dyDescent="0.3">
      <c r="B804" s="34"/>
      <c r="C804" s="34"/>
      <c r="D804" s="58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</row>
    <row r="805" spans="2:21" ht="14.4" x14ac:dyDescent="0.3">
      <c r="B805" s="34"/>
      <c r="C805" s="34"/>
      <c r="D805" s="58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</row>
    <row r="806" spans="2:21" ht="14.4" x14ac:dyDescent="0.3">
      <c r="B806" s="34"/>
      <c r="C806" s="34"/>
      <c r="D806" s="58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</row>
    <row r="807" spans="2:21" ht="14.4" x14ac:dyDescent="0.3">
      <c r="B807" s="34"/>
      <c r="C807" s="34"/>
      <c r="D807" s="58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</row>
    <row r="808" spans="2:21" ht="14.4" x14ac:dyDescent="0.3">
      <c r="B808" s="34"/>
      <c r="C808" s="34"/>
      <c r="D808" s="58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</row>
    <row r="809" spans="2:21" ht="14.4" x14ac:dyDescent="0.3">
      <c r="B809" s="34"/>
      <c r="C809" s="34"/>
      <c r="D809" s="58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</row>
    <row r="810" spans="2:21" ht="14.4" x14ac:dyDescent="0.3">
      <c r="B810" s="34"/>
      <c r="C810" s="34"/>
      <c r="D810" s="58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</row>
    <row r="811" spans="2:21" ht="14.4" x14ac:dyDescent="0.3">
      <c r="B811" s="34"/>
      <c r="C811" s="34"/>
      <c r="D811" s="58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</row>
    <row r="812" spans="2:21" ht="14.4" x14ac:dyDescent="0.3">
      <c r="B812" s="34"/>
      <c r="C812" s="34"/>
      <c r="D812" s="58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</row>
    <row r="813" spans="2:21" ht="14.4" x14ac:dyDescent="0.3">
      <c r="B813" s="34"/>
      <c r="C813" s="34"/>
      <c r="D813" s="58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</row>
    <row r="814" spans="2:21" ht="14.4" x14ac:dyDescent="0.3">
      <c r="B814" s="34"/>
      <c r="C814" s="34"/>
      <c r="D814" s="58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</row>
    <row r="815" spans="2:21" ht="14.4" x14ac:dyDescent="0.3">
      <c r="B815" s="34"/>
      <c r="C815" s="34"/>
      <c r="D815" s="58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</row>
    <row r="816" spans="2:21" ht="14.4" x14ac:dyDescent="0.3">
      <c r="B816" s="34"/>
      <c r="C816" s="34"/>
      <c r="D816" s="58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</row>
    <row r="817" spans="2:21" ht="14.4" x14ac:dyDescent="0.3">
      <c r="B817" s="34"/>
      <c r="C817" s="34"/>
      <c r="D817" s="58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</row>
    <row r="818" spans="2:21" ht="14.4" x14ac:dyDescent="0.3">
      <c r="B818" s="34"/>
      <c r="C818" s="34"/>
      <c r="D818" s="58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</row>
    <row r="819" spans="2:21" ht="14.4" x14ac:dyDescent="0.3">
      <c r="B819" s="34"/>
      <c r="C819" s="34"/>
      <c r="D819" s="58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</row>
    <row r="820" spans="2:21" ht="14.4" x14ac:dyDescent="0.3">
      <c r="B820" s="34"/>
      <c r="C820" s="34"/>
      <c r="D820" s="58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</row>
    <row r="821" spans="2:21" ht="14.4" x14ac:dyDescent="0.3">
      <c r="B821" s="34"/>
      <c r="C821" s="34"/>
      <c r="D821" s="58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</row>
    <row r="822" spans="2:21" ht="14.4" x14ac:dyDescent="0.3">
      <c r="B822" s="34"/>
      <c r="C822" s="34"/>
      <c r="D822" s="58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</row>
    <row r="823" spans="2:21" ht="14.4" x14ac:dyDescent="0.3">
      <c r="B823" s="34"/>
      <c r="C823" s="34"/>
      <c r="D823" s="58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</row>
    <row r="824" spans="2:21" ht="14.4" x14ac:dyDescent="0.3">
      <c r="B824" s="34"/>
      <c r="C824" s="34"/>
      <c r="D824" s="58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</row>
    <row r="825" spans="2:21" ht="14.4" x14ac:dyDescent="0.3">
      <c r="B825" s="34"/>
      <c r="C825" s="34"/>
      <c r="D825" s="58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</row>
    <row r="826" spans="2:21" ht="14.4" x14ac:dyDescent="0.3">
      <c r="B826" s="34"/>
      <c r="C826" s="34"/>
      <c r="D826" s="58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</row>
    <row r="827" spans="2:21" ht="14.4" x14ac:dyDescent="0.3">
      <c r="B827" s="34"/>
      <c r="C827" s="34"/>
      <c r="D827" s="58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</row>
    <row r="828" spans="2:21" ht="14.4" x14ac:dyDescent="0.3">
      <c r="B828" s="34"/>
      <c r="C828" s="34"/>
      <c r="D828" s="58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</row>
    <row r="829" spans="2:21" ht="14.4" x14ac:dyDescent="0.3">
      <c r="B829" s="34"/>
      <c r="C829" s="34"/>
      <c r="D829" s="58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</row>
    <row r="830" spans="2:21" ht="14.4" x14ac:dyDescent="0.3">
      <c r="B830" s="34"/>
      <c r="C830" s="34"/>
      <c r="D830" s="58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</row>
    <row r="831" spans="2:21" ht="14.4" x14ac:dyDescent="0.3">
      <c r="B831" s="34"/>
      <c r="C831" s="34"/>
      <c r="D831" s="58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</row>
    <row r="832" spans="2:21" ht="14.4" x14ac:dyDescent="0.3">
      <c r="B832" s="34"/>
      <c r="C832" s="34"/>
      <c r="D832" s="58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</row>
    <row r="833" spans="2:21" ht="14.4" x14ac:dyDescent="0.3">
      <c r="B833" s="34"/>
      <c r="C833" s="34"/>
      <c r="D833" s="58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</row>
    <row r="834" spans="2:21" ht="14.4" x14ac:dyDescent="0.3">
      <c r="B834" s="34"/>
      <c r="C834" s="34"/>
      <c r="D834" s="58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</row>
    <row r="835" spans="2:21" ht="14.4" x14ac:dyDescent="0.3">
      <c r="B835" s="34"/>
      <c r="C835" s="34"/>
      <c r="D835" s="58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</row>
    <row r="836" spans="2:21" ht="14.4" x14ac:dyDescent="0.3">
      <c r="B836" s="34"/>
      <c r="C836" s="34"/>
      <c r="D836" s="58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</row>
    <row r="837" spans="2:21" ht="14.4" x14ac:dyDescent="0.3">
      <c r="B837" s="34"/>
      <c r="C837" s="34"/>
      <c r="D837" s="58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</row>
    <row r="838" spans="2:21" ht="14.4" x14ac:dyDescent="0.3">
      <c r="B838" s="34"/>
      <c r="C838" s="34"/>
      <c r="D838" s="58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</row>
    <row r="839" spans="2:21" ht="14.4" x14ac:dyDescent="0.3">
      <c r="B839" s="34"/>
      <c r="C839" s="34"/>
      <c r="D839" s="58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</row>
    <row r="840" spans="2:21" ht="14.4" x14ac:dyDescent="0.3">
      <c r="B840" s="34"/>
      <c r="C840" s="34"/>
      <c r="D840" s="58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</row>
    <row r="841" spans="2:21" ht="14.4" x14ac:dyDescent="0.3">
      <c r="B841" s="34"/>
      <c r="C841" s="34"/>
      <c r="D841" s="58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</row>
    <row r="842" spans="2:21" ht="14.4" x14ac:dyDescent="0.3">
      <c r="B842" s="34"/>
      <c r="C842" s="34"/>
      <c r="D842" s="58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</row>
    <row r="843" spans="2:21" ht="14.4" x14ac:dyDescent="0.3">
      <c r="B843" s="34"/>
      <c r="C843" s="34"/>
      <c r="D843" s="58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</row>
    <row r="844" spans="2:21" ht="14.4" x14ac:dyDescent="0.3">
      <c r="B844" s="34"/>
      <c r="C844" s="34"/>
      <c r="D844" s="58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</row>
    <row r="845" spans="2:21" ht="14.4" x14ac:dyDescent="0.3">
      <c r="B845" s="34"/>
      <c r="C845" s="34"/>
      <c r="D845" s="58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</row>
    <row r="846" spans="2:21" ht="14.4" x14ac:dyDescent="0.3">
      <c r="B846" s="34"/>
      <c r="C846" s="34"/>
      <c r="D846" s="58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</row>
    <row r="847" spans="2:21" ht="14.4" x14ac:dyDescent="0.3">
      <c r="B847" s="34"/>
      <c r="C847" s="34"/>
      <c r="D847" s="58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</row>
    <row r="848" spans="2:21" ht="14.4" x14ac:dyDescent="0.3">
      <c r="B848" s="34"/>
      <c r="C848" s="34"/>
      <c r="D848" s="58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</row>
    <row r="849" spans="2:21" ht="14.4" x14ac:dyDescent="0.3">
      <c r="B849" s="34"/>
      <c r="C849" s="34"/>
      <c r="D849" s="58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</row>
    <row r="850" spans="2:21" ht="14.4" x14ac:dyDescent="0.3">
      <c r="B850" s="34"/>
      <c r="C850" s="34"/>
      <c r="D850" s="58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</row>
    <row r="851" spans="2:21" ht="14.4" x14ac:dyDescent="0.3">
      <c r="B851" s="34"/>
      <c r="C851" s="34"/>
      <c r="D851" s="58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</row>
    <row r="852" spans="2:21" ht="14.4" x14ac:dyDescent="0.3">
      <c r="B852" s="34"/>
      <c r="C852" s="34"/>
      <c r="D852" s="58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</row>
    <row r="853" spans="2:21" ht="14.4" x14ac:dyDescent="0.3">
      <c r="B853" s="34"/>
      <c r="C853" s="34"/>
      <c r="D853" s="58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</row>
    <row r="854" spans="2:21" ht="14.4" x14ac:dyDescent="0.3">
      <c r="B854" s="34"/>
      <c r="C854" s="34"/>
      <c r="D854" s="58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</row>
    <row r="855" spans="2:21" ht="14.4" x14ac:dyDescent="0.3">
      <c r="B855" s="34"/>
      <c r="C855" s="34"/>
      <c r="D855" s="58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</row>
    <row r="856" spans="2:21" ht="14.4" x14ac:dyDescent="0.3">
      <c r="B856" s="34"/>
      <c r="C856" s="34"/>
      <c r="D856" s="58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</row>
    <row r="857" spans="2:21" ht="14.4" x14ac:dyDescent="0.3">
      <c r="B857" s="34"/>
      <c r="C857" s="34"/>
      <c r="D857" s="58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</row>
    <row r="858" spans="2:21" ht="14.4" x14ac:dyDescent="0.3">
      <c r="B858" s="34"/>
      <c r="C858" s="34"/>
      <c r="D858" s="58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</row>
    <row r="859" spans="2:21" ht="14.4" x14ac:dyDescent="0.3">
      <c r="B859" s="34"/>
      <c r="C859" s="34"/>
      <c r="D859" s="58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</row>
    <row r="860" spans="2:21" ht="14.4" x14ac:dyDescent="0.3">
      <c r="B860" s="34"/>
      <c r="C860" s="34"/>
      <c r="D860" s="58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</row>
    <row r="861" spans="2:21" ht="14.4" x14ac:dyDescent="0.3">
      <c r="B861" s="34"/>
      <c r="C861" s="34"/>
      <c r="D861" s="58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</row>
    <row r="862" spans="2:21" ht="14.4" x14ac:dyDescent="0.3">
      <c r="B862" s="34"/>
      <c r="C862" s="34"/>
      <c r="D862" s="58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</row>
    <row r="863" spans="2:21" ht="14.4" x14ac:dyDescent="0.3">
      <c r="B863" s="34"/>
      <c r="C863" s="34"/>
      <c r="D863" s="58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</row>
    <row r="864" spans="2:21" ht="14.4" x14ac:dyDescent="0.3">
      <c r="B864" s="34"/>
      <c r="C864" s="34"/>
      <c r="D864" s="58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</row>
    <row r="865" spans="2:21" ht="14.4" x14ac:dyDescent="0.3">
      <c r="B865" s="34"/>
      <c r="C865" s="34"/>
      <c r="D865" s="58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</row>
    <row r="866" spans="2:21" ht="14.4" x14ac:dyDescent="0.3">
      <c r="B866" s="34"/>
      <c r="C866" s="34"/>
      <c r="D866" s="58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</row>
    <row r="867" spans="2:21" ht="14.4" x14ac:dyDescent="0.3">
      <c r="B867" s="34"/>
      <c r="C867" s="34"/>
      <c r="D867" s="58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</row>
    <row r="868" spans="2:21" ht="14.4" x14ac:dyDescent="0.3">
      <c r="B868" s="34"/>
      <c r="C868" s="34"/>
      <c r="D868" s="58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</row>
    <row r="869" spans="2:21" ht="14.4" x14ac:dyDescent="0.3">
      <c r="B869" s="34"/>
      <c r="C869" s="34"/>
      <c r="D869" s="58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</row>
    <row r="870" spans="2:21" ht="14.4" x14ac:dyDescent="0.3">
      <c r="B870" s="34"/>
      <c r="C870" s="34"/>
      <c r="D870" s="58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</row>
    <row r="871" spans="2:21" ht="14.4" x14ac:dyDescent="0.3">
      <c r="B871" s="34"/>
      <c r="C871" s="34"/>
      <c r="D871" s="58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</row>
    <row r="872" spans="2:21" ht="14.4" x14ac:dyDescent="0.3">
      <c r="B872" s="34"/>
      <c r="C872" s="34"/>
      <c r="D872" s="58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</row>
    <row r="873" spans="2:21" ht="14.4" x14ac:dyDescent="0.3">
      <c r="B873" s="34"/>
      <c r="C873" s="34"/>
      <c r="D873" s="58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</row>
    <row r="874" spans="2:21" ht="14.4" x14ac:dyDescent="0.3">
      <c r="B874" s="34"/>
      <c r="C874" s="34"/>
      <c r="D874" s="58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</row>
    <row r="875" spans="2:21" ht="14.4" x14ac:dyDescent="0.3">
      <c r="B875" s="34"/>
      <c r="C875" s="34"/>
      <c r="D875" s="58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</row>
    <row r="876" spans="2:21" ht="14.4" x14ac:dyDescent="0.3">
      <c r="B876" s="34"/>
      <c r="C876" s="34"/>
      <c r="D876" s="58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</row>
    <row r="877" spans="2:21" ht="14.4" x14ac:dyDescent="0.3">
      <c r="B877" s="34"/>
      <c r="C877" s="34"/>
      <c r="D877" s="58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</row>
    <row r="878" spans="2:21" ht="14.4" x14ac:dyDescent="0.3">
      <c r="B878" s="34"/>
      <c r="C878" s="34"/>
      <c r="D878" s="58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</row>
    <row r="879" spans="2:21" ht="14.4" x14ac:dyDescent="0.3">
      <c r="B879" s="34"/>
      <c r="C879" s="34"/>
      <c r="D879" s="58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</row>
    <row r="880" spans="2:21" ht="14.4" x14ac:dyDescent="0.3">
      <c r="B880" s="34"/>
      <c r="C880" s="34"/>
      <c r="D880" s="58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</row>
    <row r="881" spans="2:21" ht="14.4" x14ac:dyDescent="0.3">
      <c r="B881" s="34"/>
      <c r="C881" s="34"/>
      <c r="D881" s="58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</row>
    <row r="882" spans="2:21" ht="14.4" x14ac:dyDescent="0.3">
      <c r="B882" s="34"/>
      <c r="C882" s="34"/>
      <c r="D882" s="58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</row>
    <row r="883" spans="2:21" ht="14.4" x14ac:dyDescent="0.3">
      <c r="B883" s="34"/>
      <c r="C883" s="34"/>
      <c r="D883" s="58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</row>
    <row r="884" spans="2:21" ht="14.4" x14ac:dyDescent="0.3">
      <c r="B884" s="34"/>
      <c r="C884" s="34"/>
      <c r="D884" s="58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</row>
    <row r="885" spans="2:21" ht="14.4" x14ac:dyDescent="0.3">
      <c r="B885" s="34"/>
      <c r="C885" s="34"/>
      <c r="D885" s="58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</row>
    <row r="886" spans="2:21" ht="14.4" x14ac:dyDescent="0.3">
      <c r="B886" s="34"/>
      <c r="C886" s="34"/>
      <c r="D886" s="58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</row>
    <row r="887" spans="2:21" ht="14.4" x14ac:dyDescent="0.3">
      <c r="B887" s="34"/>
      <c r="C887" s="34"/>
      <c r="D887" s="58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</row>
    <row r="888" spans="2:21" ht="14.4" x14ac:dyDescent="0.3">
      <c r="B888" s="34"/>
      <c r="C888" s="34"/>
      <c r="D888" s="58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</row>
    <row r="889" spans="2:21" ht="14.4" x14ac:dyDescent="0.3">
      <c r="B889" s="34"/>
      <c r="C889" s="34"/>
      <c r="D889" s="58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</row>
    <row r="890" spans="2:21" ht="14.4" x14ac:dyDescent="0.3">
      <c r="B890" s="34"/>
      <c r="C890" s="34"/>
      <c r="D890" s="58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</row>
    <row r="891" spans="2:21" ht="14.4" x14ac:dyDescent="0.3">
      <c r="B891" s="34"/>
      <c r="C891" s="34"/>
      <c r="D891" s="58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</row>
    <row r="892" spans="2:21" ht="14.4" x14ac:dyDescent="0.3">
      <c r="B892" s="34"/>
      <c r="C892" s="34"/>
      <c r="D892" s="58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</row>
    <row r="893" spans="2:21" ht="14.4" x14ac:dyDescent="0.3">
      <c r="B893" s="34"/>
      <c r="C893" s="34"/>
      <c r="D893" s="58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</row>
    <row r="894" spans="2:21" ht="14.4" x14ac:dyDescent="0.3">
      <c r="B894" s="34"/>
      <c r="C894" s="34"/>
      <c r="D894" s="58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</row>
    <row r="895" spans="2:21" ht="14.4" x14ac:dyDescent="0.3">
      <c r="B895" s="34"/>
      <c r="C895" s="34"/>
      <c r="D895" s="58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</row>
    <row r="896" spans="2:21" ht="14.4" x14ac:dyDescent="0.3">
      <c r="B896" s="34"/>
      <c r="C896" s="34"/>
      <c r="D896" s="58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</row>
    <row r="897" spans="2:21" ht="14.4" x14ac:dyDescent="0.3">
      <c r="B897" s="34"/>
      <c r="C897" s="34"/>
      <c r="D897" s="58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</row>
    <row r="898" spans="2:21" ht="14.4" x14ac:dyDescent="0.3">
      <c r="B898" s="34"/>
      <c r="C898" s="34"/>
      <c r="D898" s="58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</row>
    <row r="899" spans="2:21" ht="14.4" x14ac:dyDescent="0.3">
      <c r="B899" s="34"/>
      <c r="C899" s="34"/>
      <c r="D899" s="58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</row>
    <row r="900" spans="2:21" ht="14.4" x14ac:dyDescent="0.3">
      <c r="B900" s="34"/>
      <c r="C900" s="34"/>
      <c r="D900" s="58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</row>
    <row r="901" spans="2:21" ht="14.4" x14ac:dyDescent="0.3">
      <c r="B901" s="34"/>
      <c r="C901" s="34"/>
      <c r="D901" s="58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</row>
    <row r="902" spans="2:21" ht="14.4" x14ac:dyDescent="0.3">
      <c r="B902" s="34"/>
      <c r="C902" s="34"/>
      <c r="D902" s="58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</row>
    <row r="903" spans="2:21" ht="14.4" x14ac:dyDescent="0.3">
      <c r="B903" s="34"/>
      <c r="C903" s="34"/>
      <c r="D903" s="58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</row>
    <row r="904" spans="2:21" ht="14.4" x14ac:dyDescent="0.3">
      <c r="B904" s="34"/>
      <c r="C904" s="34"/>
      <c r="D904" s="58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</row>
    <row r="905" spans="2:21" ht="14.4" x14ac:dyDescent="0.3">
      <c r="B905" s="34"/>
      <c r="C905" s="34"/>
      <c r="D905" s="58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</row>
    <row r="906" spans="2:21" ht="14.4" x14ac:dyDescent="0.3">
      <c r="B906" s="34"/>
      <c r="C906" s="34"/>
      <c r="D906" s="58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</row>
    <row r="907" spans="2:21" ht="14.4" x14ac:dyDescent="0.3">
      <c r="B907" s="34"/>
      <c r="C907" s="34"/>
      <c r="D907" s="58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</row>
    <row r="908" spans="2:21" ht="14.4" x14ac:dyDescent="0.3">
      <c r="B908" s="34"/>
      <c r="C908" s="34"/>
      <c r="D908" s="58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</row>
    <row r="909" spans="2:21" ht="14.4" x14ac:dyDescent="0.3">
      <c r="B909" s="34"/>
      <c r="C909" s="34"/>
      <c r="D909" s="58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</row>
    <row r="910" spans="2:21" ht="14.4" x14ac:dyDescent="0.3">
      <c r="B910" s="34"/>
      <c r="C910" s="34"/>
      <c r="D910" s="58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</row>
    <row r="911" spans="2:21" ht="14.4" x14ac:dyDescent="0.3">
      <c r="B911" s="34"/>
      <c r="C911" s="34"/>
      <c r="D911" s="58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</row>
    <row r="912" spans="2:21" ht="14.4" x14ac:dyDescent="0.3">
      <c r="B912" s="34"/>
      <c r="C912" s="34"/>
      <c r="D912" s="58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</row>
    <row r="913" spans="2:21" ht="14.4" x14ac:dyDescent="0.3">
      <c r="B913" s="34"/>
      <c r="C913" s="34"/>
      <c r="D913" s="58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</row>
    <row r="914" spans="2:21" ht="14.4" x14ac:dyDescent="0.3">
      <c r="B914" s="34"/>
      <c r="C914" s="34"/>
      <c r="D914" s="58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</row>
    <row r="915" spans="2:21" ht="14.4" x14ac:dyDescent="0.3">
      <c r="B915" s="34"/>
      <c r="C915" s="34"/>
      <c r="D915" s="58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</row>
    <row r="916" spans="2:21" ht="14.4" x14ac:dyDescent="0.3">
      <c r="B916" s="34"/>
      <c r="C916" s="34"/>
      <c r="D916" s="58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</row>
    <row r="917" spans="2:21" ht="14.4" x14ac:dyDescent="0.3">
      <c r="B917" s="34"/>
      <c r="C917" s="34"/>
      <c r="D917" s="58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</row>
    <row r="918" spans="2:21" ht="14.4" x14ac:dyDescent="0.3">
      <c r="B918" s="34"/>
      <c r="C918" s="34"/>
      <c r="D918" s="58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</row>
    <row r="919" spans="2:21" ht="14.4" x14ac:dyDescent="0.3">
      <c r="B919" s="34"/>
      <c r="C919" s="34"/>
      <c r="D919" s="58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</row>
    <row r="920" spans="2:21" ht="14.4" x14ac:dyDescent="0.3">
      <c r="B920" s="34"/>
      <c r="C920" s="34"/>
      <c r="D920" s="58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</row>
    <row r="921" spans="2:21" ht="14.4" x14ac:dyDescent="0.3">
      <c r="B921" s="34"/>
      <c r="C921" s="34"/>
      <c r="D921" s="58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</row>
    <row r="922" spans="2:21" ht="14.4" x14ac:dyDescent="0.3">
      <c r="B922" s="34"/>
      <c r="C922" s="34"/>
      <c r="D922" s="58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</row>
    <row r="923" spans="2:21" ht="14.4" x14ac:dyDescent="0.3">
      <c r="B923" s="34"/>
      <c r="C923" s="34"/>
      <c r="D923" s="58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</row>
    <row r="924" spans="2:21" ht="14.4" x14ac:dyDescent="0.3">
      <c r="B924" s="34"/>
      <c r="C924" s="34"/>
      <c r="D924" s="58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</row>
    <row r="925" spans="2:21" ht="14.4" x14ac:dyDescent="0.3">
      <c r="B925" s="34"/>
      <c r="C925" s="34"/>
      <c r="D925" s="58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</row>
    <row r="926" spans="2:21" ht="14.4" x14ac:dyDescent="0.3">
      <c r="B926" s="34"/>
      <c r="C926" s="34"/>
      <c r="D926" s="58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</row>
    <row r="927" spans="2:21" ht="14.4" x14ac:dyDescent="0.3">
      <c r="B927" s="34"/>
      <c r="C927" s="34"/>
      <c r="D927" s="58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</row>
    <row r="928" spans="2:21" ht="14.4" x14ac:dyDescent="0.3">
      <c r="B928" s="34"/>
      <c r="C928" s="34"/>
      <c r="D928" s="58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</row>
    <row r="929" spans="2:21" ht="14.4" x14ac:dyDescent="0.3">
      <c r="B929" s="34"/>
      <c r="C929" s="34"/>
      <c r="D929" s="58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</row>
    <row r="930" spans="2:21" ht="14.4" x14ac:dyDescent="0.3">
      <c r="B930" s="34"/>
      <c r="C930" s="34"/>
      <c r="D930" s="58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</row>
    <row r="931" spans="2:21" ht="14.4" x14ac:dyDescent="0.3">
      <c r="B931" s="34"/>
      <c r="C931" s="34"/>
      <c r="D931" s="58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</row>
    <row r="932" spans="2:21" ht="14.4" x14ac:dyDescent="0.3">
      <c r="B932" s="34"/>
      <c r="C932" s="34"/>
      <c r="D932" s="58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</row>
    <row r="933" spans="2:21" ht="14.4" x14ac:dyDescent="0.3">
      <c r="B933" s="34"/>
      <c r="C933" s="34"/>
      <c r="D933" s="58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</row>
    <row r="934" spans="2:21" ht="14.4" x14ac:dyDescent="0.3">
      <c r="B934" s="34"/>
      <c r="C934" s="34"/>
      <c r="D934" s="58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</row>
    <row r="935" spans="2:21" ht="14.4" x14ac:dyDescent="0.3">
      <c r="B935" s="34"/>
      <c r="C935" s="34"/>
      <c r="D935" s="58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</row>
    <row r="936" spans="2:21" ht="14.4" x14ac:dyDescent="0.3">
      <c r="B936" s="34"/>
      <c r="C936" s="34"/>
      <c r="D936" s="58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</row>
    <row r="937" spans="2:21" ht="14.4" x14ac:dyDescent="0.3">
      <c r="B937" s="34"/>
      <c r="C937" s="34"/>
      <c r="D937" s="58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</row>
    <row r="938" spans="2:21" ht="14.4" x14ac:dyDescent="0.3">
      <c r="B938" s="34"/>
      <c r="C938" s="34"/>
      <c r="D938" s="58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</row>
    <row r="939" spans="2:21" ht="14.4" x14ac:dyDescent="0.3">
      <c r="B939" s="34"/>
      <c r="C939" s="34"/>
      <c r="D939" s="58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</row>
    <row r="940" spans="2:21" ht="14.4" x14ac:dyDescent="0.3">
      <c r="B940" s="34"/>
      <c r="C940" s="34"/>
      <c r="D940" s="58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</row>
    <row r="941" spans="2:21" ht="14.4" x14ac:dyDescent="0.3">
      <c r="B941" s="34"/>
      <c r="C941" s="34"/>
      <c r="D941" s="58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</row>
    <row r="942" spans="2:21" ht="14.4" x14ac:dyDescent="0.3">
      <c r="B942" s="34"/>
      <c r="C942" s="34"/>
      <c r="D942" s="58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</row>
    <row r="943" spans="2:21" ht="14.4" x14ac:dyDescent="0.3">
      <c r="B943" s="34"/>
      <c r="C943" s="34"/>
      <c r="D943" s="58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</row>
    <row r="944" spans="2:21" ht="14.4" x14ac:dyDescent="0.3">
      <c r="B944" s="34"/>
      <c r="C944" s="34"/>
      <c r="D944" s="58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</row>
    <row r="945" spans="2:21" ht="14.4" x14ac:dyDescent="0.3">
      <c r="B945" s="34"/>
      <c r="C945" s="34"/>
      <c r="D945" s="58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</row>
    <row r="946" spans="2:21" ht="14.4" x14ac:dyDescent="0.3">
      <c r="B946" s="34"/>
      <c r="C946" s="34"/>
      <c r="D946" s="58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</row>
    <row r="947" spans="2:21" ht="14.4" x14ac:dyDescent="0.3">
      <c r="B947" s="34"/>
      <c r="C947" s="34"/>
      <c r="D947" s="58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</row>
    <row r="948" spans="2:21" ht="14.4" x14ac:dyDescent="0.3">
      <c r="B948" s="34"/>
      <c r="C948" s="34"/>
      <c r="D948" s="58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</row>
    <row r="949" spans="2:21" ht="14.4" x14ac:dyDescent="0.3">
      <c r="B949" s="34"/>
      <c r="C949" s="34"/>
      <c r="D949" s="58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</row>
    <row r="950" spans="2:21" ht="14.4" x14ac:dyDescent="0.3">
      <c r="B950" s="34"/>
      <c r="C950" s="34"/>
      <c r="D950" s="58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</row>
    <row r="951" spans="2:21" ht="14.4" x14ac:dyDescent="0.3">
      <c r="B951" s="34"/>
      <c r="C951" s="34"/>
      <c r="D951" s="58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</row>
    <row r="952" spans="2:21" ht="14.4" x14ac:dyDescent="0.3">
      <c r="B952" s="34"/>
      <c r="C952" s="34"/>
      <c r="D952" s="58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</row>
    <row r="953" spans="2:21" ht="14.4" x14ac:dyDescent="0.3">
      <c r="B953" s="34"/>
      <c r="C953" s="34"/>
      <c r="D953" s="58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</row>
    <row r="954" spans="2:21" ht="14.4" x14ac:dyDescent="0.3">
      <c r="B954" s="34"/>
      <c r="C954" s="34"/>
      <c r="D954" s="58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</row>
    <row r="955" spans="2:21" ht="14.4" x14ac:dyDescent="0.3">
      <c r="B955" s="34"/>
      <c r="C955" s="34"/>
      <c r="D955" s="58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</row>
    <row r="956" spans="2:21" ht="14.4" x14ac:dyDescent="0.3">
      <c r="B956" s="34"/>
      <c r="C956" s="34"/>
      <c r="D956" s="58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</row>
    <row r="957" spans="2:21" ht="14.4" x14ac:dyDescent="0.3">
      <c r="B957" s="34"/>
      <c r="C957" s="34"/>
      <c r="D957" s="58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</row>
    <row r="958" spans="2:21" ht="14.4" x14ac:dyDescent="0.3">
      <c r="B958" s="34"/>
      <c r="C958" s="34"/>
      <c r="D958" s="58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</row>
    <row r="959" spans="2:21" ht="14.4" x14ac:dyDescent="0.3">
      <c r="B959" s="34"/>
      <c r="C959" s="34"/>
      <c r="D959" s="58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</row>
    <row r="960" spans="2:21" ht="14.4" x14ac:dyDescent="0.3">
      <c r="B960" s="34"/>
      <c r="C960" s="34"/>
      <c r="D960" s="58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</row>
    <row r="961" spans="2:21" ht="14.4" x14ac:dyDescent="0.3">
      <c r="B961" s="34"/>
      <c r="C961" s="34"/>
      <c r="D961" s="58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</row>
    <row r="962" spans="2:21" ht="14.4" x14ac:dyDescent="0.3">
      <c r="B962" s="34"/>
      <c r="C962" s="34"/>
      <c r="D962" s="58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</row>
    <row r="963" spans="2:21" ht="14.4" x14ac:dyDescent="0.3">
      <c r="B963" s="34"/>
      <c r="C963" s="34"/>
      <c r="D963" s="58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</row>
    <row r="964" spans="2:21" ht="14.4" x14ac:dyDescent="0.3">
      <c r="B964" s="34"/>
      <c r="C964" s="34"/>
      <c r="D964" s="58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</row>
    <row r="965" spans="2:21" ht="14.4" x14ac:dyDescent="0.3">
      <c r="B965" s="34"/>
      <c r="C965" s="34"/>
      <c r="D965" s="58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</row>
    <row r="966" spans="2:21" ht="14.4" x14ac:dyDescent="0.3">
      <c r="B966" s="34"/>
      <c r="C966" s="34"/>
      <c r="D966" s="58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</row>
    <row r="967" spans="2:21" ht="14.4" x14ac:dyDescent="0.3">
      <c r="B967" s="34"/>
      <c r="C967" s="34"/>
      <c r="D967" s="58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</row>
    <row r="968" spans="2:21" ht="14.4" x14ac:dyDescent="0.3">
      <c r="B968" s="34"/>
      <c r="C968" s="34"/>
      <c r="D968" s="58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</row>
    <row r="969" spans="2:21" ht="14.4" x14ac:dyDescent="0.3">
      <c r="B969" s="34"/>
      <c r="C969" s="34"/>
      <c r="D969" s="58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</row>
    <row r="970" spans="2:21" ht="14.4" x14ac:dyDescent="0.3">
      <c r="B970" s="34"/>
      <c r="C970" s="34"/>
      <c r="D970" s="58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</row>
    <row r="971" spans="2:21" ht="14.4" x14ac:dyDescent="0.3">
      <c r="B971" s="34"/>
      <c r="C971" s="34"/>
      <c r="D971" s="58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</row>
    <row r="972" spans="2:21" ht="14.4" x14ac:dyDescent="0.3">
      <c r="B972" s="34"/>
      <c r="C972" s="34"/>
      <c r="D972" s="58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</row>
    <row r="973" spans="2:21" ht="14.4" x14ac:dyDescent="0.3">
      <c r="B973" s="34"/>
      <c r="C973" s="34"/>
      <c r="D973" s="58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</row>
    <row r="974" spans="2:21" ht="14.4" x14ac:dyDescent="0.3">
      <c r="B974" s="34"/>
      <c r="C974" s="34"/>
      <c r="D974" s="58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</row>
    <row r="975" spans="2:21" ht="14.4" x14ac:dyDescent="0.3">
      <c r="B975" s="34"/>
      <c r="C975" s="34"/>
      <c r="D975" s="58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</row>
    <row r="976" spans="2:21" ht="14.4" x14ac:dyDescent="0.3">
      <c r="B976" s="34"/>
      <c r="C976" s="34"/>
      <c r="D976" s="58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</row>
    <row r="977" spans="2:21" ht="14.4" x14ac:dyDescent="0.3">
      <c r="B977" s="34"/>
      <c r="C977" s="34"/>
      <c r="D977" s="58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</row>
    <row r="978" spans="2:21" ht="14.4" x14ac:dyDescent="0.3">
      <c r="B978" s="34"/>
      <c r="C978" s="34"/>
      <c r="D978" s="58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</row>
    <row r="979" spans="2:21" ht="14.4" x14ac:dyDescent="0.3">
      <c r="B979" s="34"/>
      <c r="C979" s="34"/>
      <c r="D979" s="58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</row>
    <row r="980" spans="2:21" ht="14.4" x14ac:dyDescent="0.3">
      <c r="B980" s="34"/>
      <c r="C980" s="34"/>
      <c r="D980" s="58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</row>
    <row r="981" spans="2:21" ht="14.4" x14ac:dyDescent="0.3">
      <c r="B981" s="34"/>
      <c r="C981" s="34"/>
      <c r="D981" s="58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</row>
    <row r="982" spans="2:21" ht="14.4" x14ac:dyDescent="0.3">
      <c r="B982" s="34"/>
      <c r="C982" s="34"/>
      <c r="D982" s="58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</row>
    <row r="983" spans="2:21" ht="14.4" x14ac:dyDescent="0.3">
      <c r="B983" s="34"/>
      <c r="C983" s="34"/>
      <c r="D983" s="58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</row>
    <row r="984" spans="2:21" ht="14.4" x14ac:dyDescent="0.3">
      <c r="B984" s="34"/>
      <c r="C984" s="34"/>
      <c r="D984" s="58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</row>
    <row r="985" spans="2:21" ht="14.4" x14ac:dyDescent="0.3">
      <c r="B985" s="34"/>
      <c r="C985" s="34"/>
      <c r="D985" s="58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</row>
    <row r="986" spans="2:21" ht="14.4" x14ac:dyDescent="0.3">
      <c r="B986" s="34"/>
      <c r="C986" s="34"/>
      <c r="D986" s="58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</row>
    <row r="987" spans="2:21" ht="14.4" x14ac:dyDescent="0.3">
      <c r="B987" s="34"/>
      <c r="C987" s="34"/>
      <c r="D987" s="58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</row>
    <row r="988" spans="2:21" ht="14.4" x14ac:dyDescent="0.3">
      <c r="B988" s="34"/>
      <c r="C988" s="34"/>
      <c r="D988" s="58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</row>
    <row r="989" spans="2:21" ht="14.4" x14ac:dyDescent="0.3">
      <c r="B989" s="34"/>
      <c r="C989" s="34"/>
      <c r="D989" s="58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</row>
    <row r="990" spans="2:21" ht="14.4" x14ac:dyDescent="0.3">
      <c r="B990" s="34"/>
      <c r="C990" s="34"/>
      <c r="D990" s="58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</row>
    <row r="991" spans="2:21" ht="14.4" x14ac:dyDescent="0.3">
      <c r="B991" s="34"/>
      <c r="C991" s="34"/>
      <c r="D991" s="58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</row>
    <row r="992" spans="2:21" ht="14.4" x14ac:dyDescent="0.3">
      <c r="B992" s="34"/>
      <c r="C992" s="34"/>
      <c r="D992" s="58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</row>
    <row r="993" spans="2:21" ht="14.4" x14ac:dyDescent="0.3">
      <c r="B993" s="34"/>
      <c r="C993" s="34"/>
      <c r="D993" s="58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</row>
    <row r="994" spans="2:21" ht="14.4" x14ac:dyDescent="0.3">
      <c r="B994" s="34"/>
      <c r="C994" s="34"/>
      <c r="D994" s="58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</row>
    <row r="995" spans="2:21" ht="14.4" x14ac:dyDescent="0.3">
      <c r="B995" s="34"/>
      <c r="C995" s="34"/>
      <c r="D995" s="58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</row>
    <row r="996" spans="2:21" ht="14.4" x14ac:dyDescent="0.3">
      <c r="B996" s="34"/>
      <c r="C996" s="34"/>
      <c r="D996" s="58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</row>
    <row r="997" spans="2:21" ht="14.4" x14ac:dyDescent="0.3">
      <c r="B997" s="34"/>
      <c r="C997" s="34"/>
      <c r="D997" s="58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</row>
    <row r="998" spans="2:21" ht="14.4" x14ac:dyDescent="0.3">
      <c r="B998" s="34"/>
      <c r="C998" s="34"/>
      <c r="D998" s="58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</row>
    <row r="999" spans="2:21" ht="14.4" x14ac:dyDescent="0.3">
      <c r="B999" s="34"/>
      <c r="C999" s="34"/>
      <c r="D999" s="58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</row>
    <row r="1000" spans="2:21" ht="14.4" x14ac:dyDescent="0.3">
      <c r="B1000" s="34"/>
      <c r="C1000" s="34"/>
      <c r="D1000" s="58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</row>
    <row r="1001" spans="2:21" ht="14.4" x14ac:dyDescent="0.3">
      <c r="B1001" s="34"/>
      <c r="C1001" s="34"/>
      <c r="D1001" s="58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</row>
    <row r="1002" spans="2:21" ht="14.4" x14ac:dyDescent="0.3">
      <c r="B1002" s="34"/>
      <c r="C1002" s="34"/>
      <c r="D1002" s="58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</row>
    <row r="1003" spans="2:21" ht="14.4" x14ac:dyDescent="0.3">
      <c r="B1003" s="34"/>
      <c r="C1003" s="34"/>
      <c r="D1003" s="58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</row>
    <row r="1004" spans="2:21" ht="14.4" x14ac:dyDescent="0.3">
      <c r="B1004" s="34"/>
      <c r="C1004" s="34"/>
      <c r="D1004" s="58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</row>
    <row r="1005" spans="2:21" ht="14.4" x14ac:dyDescent="0.3">
      <c r="B1005" s="34"/>
      <c r="C1005" s="34"/>
      <c r="D1005" s="58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</row>
    <row r="1006" spans="2:21" ht="14.4" x14ac:dyDescent="0.3">
      <c r="B1006" s="34"/>
      <c r="C1006" s="34"/>
      <c r="D1006" s="58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</row>
    <row r="1007" spans="2:21" ht="14.4" x14ac:dyDescent="0.3">
      <c r="B1007" s="34"/>
      <c r="C1007" s="34"/>
      <c r="D1007" s="58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</row>
    <row r="1008" spans="2:21" ht="14.4" x14ac:dyDescent="0.3">
      <c r="B1008" s="34"/>
      <c r="C1008" s="34"/>
      <c r="D1008" s="58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</row>
    <row r="1009" spans="2:21" ht="14.4" x14ac:dyDescent="0.3">
      <c r="B1009" s="34"/>
      <c r="C1009" s="34"/>
      <c r="D1009" s="58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</row>
    <row r="1010" spans="2:21" ht="14.4" x14ac:dyDescent="0.3">
      <c r="B1010" s="34"/>
      <c r="C1010" s="34"/>
      <c r="D1010" s="58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</row>
    <row r="1011" spans="2:21" ht="14.4" x14ac:dyDescent="0.3">
      <c r="B1011" s="34"/>
      <c r="C1011" s="34"/>
      <c r="D1011" s="58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</row>
    <row r="1012" spans="2:21" ht="14.4" x14ac:dyDescent="0.3">
      <c r="B1012" s="34"/>
      <c r="C1012" s="34"/>
      <c r="D1012" s="58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</row>
    <row r="1013" spans="2:21" ht="14.4" x14ac:dyDescent="0.3">
      <c r="B1013" s="34"/>
      <c r="C1013" s="34"/>
      <c r="D1013" s="58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</row>
    <row r="1014" spans="2:21" ht="14.4" x14ac:dyDescent="0.3">
      <c r="B1014" s="34"/>
      <c r="C1014" s="34"/>
      <c r="D1014" s="58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</row>
    <row r="1015" spans="2:21" ht="14.4" x14ac:dyDescent="0.3">
      <c r="B1015" s="34"/>
      <c r="C1015" s="34"/>
      <c r="D1015" s="58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</row>
    <row r="1016" spans="2:21" ht="14.4" x14ac:dyDescent="0.3">
      <c r="B1016" s="34"/>
      <c r="C1016" s="34"/>
      <c r="D1016" s="58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  <c r="O1016" s="34"/>
      <c r="P1016" s="34"/>
      <c r="Q1016" s="34"/>
      <c r="R1016" s="34"/>
      <c r="S1016" s="34"/>
      <c r="T1016" s="34"/>
      <c r="U1016" s="34"/>
    </row>
  </sheetData>
  <sheetProtection algorithmName="SHA-512" hashValue="p4vBL71RXYcZ7VZgEP1NlMFFunpeY/IRR7Xm/56L2G7Nkvj5rfhdk0IpAGyiC+G1BDiOqtCpYZ+SwDQ0BnTVDQ==" saltValue="GkkIpNBrLyZFqlA4e75s2Q==" spinCount="100000" sheet="1" objects="1" scenarios="1" formatColumns="0" insertRows="0"/>
  <protectedRanges>
    <protectedRange sqref="E14:G20 E23:G25 E27:G30 E34:G42 E44:G44 E48:G49 B61:C70 B75:C84" name="Range1"/>
  </protectedRanges>
  <mergeCells count="2">
    <mergeCell ref="E4:G9"/>
    <mergeCell ref="F11:G11"/>
  </mergeCells>
  <conditionalFormatting sqref="A59:B59">
    <cfRule type="expression" dxfId="3" priority="3">
      <formula>$H$30="Please enter note below"</formula>
    </cfRule>
  </conditionalFormatting>
  <conditionalFormatting sqref="A73:B73">
    <cfRule type="expression" dxfId="2" priority="2">
      <formula>$H$41="Please enter note below"</formula>
    </cfRule>
  </conditionalFormatting>
  <dataValidations count="2">
    <dataValidation allowBlank="1" showErrorMessage="1" sqref="C1:C15 C17:C60 C71:C74 L8:XFD1048576 J13:J21 K14:K22 J23:K1048576 J10:K12 J1:XFD7 D1:D1048576 H1:I1048576 E50:G1048576 E43:G43 E31:G33 E26:G26 E21:G22 E1:G13 A1:B1048576 C85:C1048576 E45:G47" xr:uid="{00000000-0002-0000-0400-000000000000}"/>
    <dataValidation type="decimal" allowBlank="1" showInputMessage="1" showErrorMessage="1" errorTitle="Error" error="Please enter numerical values" sqref="E14:G20 E23:G25 E27:G30 E34:G42 E44:G44 E48:G49 C61:C70 C75:C84" xr:uid="{00000000-0002-0000-0400-000001000000}">
      <formula1>-100000000000000000</formula1>
      <formula2>1000000000000000000</formula2>
    </dataValidation>
  </dataValidations>
  <pageMargins left="0" right="0" top="0" bottom="0" header="0" footer="0"/>
  <pageSetup paperSize="5" scale="90" orientation="landscape" r:id="rId1"/>
  <headerFooter>
    <oddFooter>&amp;CPage &amp;P of &amp;N</oddFooter>
  </headerFooter>
  <rowBreaks count="1" manualBreakCount="1">
    <brk id="31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6B7F64F-1AE3-488F-B65D-E4FA2088DB9F}">
            <xm:f>'Control Sheet'!$D$20&lt;&gt;0</xm:f>
            <x14:dxf>
              <fill>
                <patternFill>
                  <bgColor rgb="FFFF0000"/>
                </patternFill>
              </fill>
            </x14:dxf>
          </x14:cfRule>
          <xm:sqref>D50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28"/>
  <sheetViews>
    <sheetView showGridLines="0" topLeftCell="A4" zoomScaleNormal="100" zoomScaleSheetLayoutView="100" workbookViewId="0">
      <selection activeCell="F24" sqref="F24"/>
    </sheetView>
  </sheetViews>
  <sheetFormatPr defaultColWidth="15.109375" defaultRowHeight="15" customHeight="1" x14ac:dyDescent="0.3"/>
  <cols>
    <col min="1" max="1" width="5.109375" style="197" bestFit="1" customWidth="1"/>
    <col min="2" max="2" width="40.5546875" style="35" customWidth="1"/>
    <col min="3" max="3" width="37.44140625" style="35" customWidth="1"/>
    <col min="4" max="4" width="10.5546875" style="35" customWidth="1"/>
    <col min="5" max="5" width="14.6640625" style="35" bestFit="1" customWidth="1"/>
    <col min="6" max="6" width="11.88671875" style="35" customWidth="1"/>
    <col min="7" max="7" width="23" style="35" customWidth="1"/>
    <col min="8" max="8" width="39.44140625" style="160" customWidth="1"/>
    <col min="9" max="9" width="17.33203125" style="35" customWidth="1"/>
    <col min="10" max="10" width="18.6640625" style="35" bestFit="1" customWidth="1"/>
    <col min="11" max="11" width="13.33203125" style="35" bestFit="1" customWidth="1"/>
    <col min="12" max="13" width="23.6640625" style="35" customWidth="1"/>
    <col min="14" max="14" width="20.109375" style="35" customWidth="1"/>
    <col min="15" max="15" width="21.44140625" style="35" customWidth="1"/>
    <col min="16" max="16" width="26.33203125" style="35" customWidth="1"/>
    <col min="17" max="17" width="2.44140625" style="35" customWidth="1"/>
    <col min="18" max="25" width="8.6640625" style="35" customWidth="1"/>
    <col min="26" max="16384" width="15.109375" style="35"/>
  </cols>
  <sheetData>
    <row r="1" spans="1:25" thickBot="1" x14ac:dyDescent="0.35">
      <c r="B1" s="32" t="s">
        <v>0</v>
      </c>
      <c r="C1" s="4"/>
      <c r="D1" s="4"/>
      <c r="E1" s="4"/>
      <c r="F1" s="4"/>
      <c r="G1" s="4"/>
      <c r="H1" s="156"/>
      <c r="I1" s="4"/>
      <c r="J1" s="4"/>
      <c r="K1" s="4"/>
      <c r="L1" s="4"/>
      <c r="M1" s="4"/>
      <c r="N1" s="4"/>
      <c r="O1" s="33" t="s">
        <v>3</v>
      </c>
      <c r="P1" s="4"/>
      <c r="Q1" s="4"/>
      <c r="R1" s="34"/>
      <c r="S1" s="34"/>
      <c r="T1" s="34"/>
      <c r="U1" s="34"/>
      <c r="V1" s="34"/>
      <c r="W1" s="34"/>
      <c r="X1" s="34"/>
      <c r="Y1" s="34"/>
    </row>
    <row r="2" spans="1:25" ht="15" customHeight="1" x14ac:dyDescent="0.3">
      <c r="B2" s="32" t="s">
        <v>330</v>
      </c>
      <c r="C2" s="4"/>
      <c r="D2" s="4"/>
      <c r="E2" s="4"/>
      <c r="F2" s="4"/>
      <c r="G2" s="394" t="s">
        <v>7</v>
      </c>
      <c r="H2" s="395"/>
      <c r="I2" s="395"/>
      <c r="J2" s="395"/>
      <c r="K2" s="395"/>
      <c r="L2" s="395"/>
      <c r="M2" s="395"/>
      <c r="N2" s="396"/>
      <c r="O2" s="4"/>
      <c r="P2" s="4"/>
      <c r="Q2" s="4"/>
      <c r="R2" s="34"/>
      <c r="S2" s="34"/>
      <c r="T2" s="34"/>
      <c r="U2" s="34"/>
      <c r="V2" s="34"/>
      <c r="W2" s="34"/>
      <c r="X2" s="34"/>
      <c r="Y2" s="34"/>
    </row>
    <row r="3" spans="1:25" ht="14.4" x14ac:dyDescent="0.3">
      <c r="B3" s="32"/>
      <c r="C3" s="4"/>
      <c r="D3" s="4"/>
      <c r="E3" s="4"/>
      <c r="F3" s="4"/>
      <c r="G3" s="397"/>
      <c r="H3" s="398"/>
      <c r="I3" s="398"/>
      <c r="J3" s="398"/>
      <c r="K3" s="398"/>
      <c r="L3" s="398"/>
      <c r="M3" s="398"/>
      <c r="N3" s="399"/>
      <c r="O3" s="34"/>
      <c r="P3" s="73"/>
      <c r="Q3" s="4"/>
      <c r="R3" s="34"/>
      <c r="S3" s="34"/>
      <c r="T3" s="34"/>
      <c r="U3" s="34"/>
      <c r="V3" s="34"/>
      <c r="W3" s="34"/>
      <c r="X3" s="34"/>
      <c r="Y3" s="34"/>
    </row>
    <row r="4" spans="1:25" ht="14.4" x14ac:dyDescent="0.3">
      <c r="B4" s="32"/>
      <c r="C4" s="4"/>
      <c r="D4" s="4"/>
      <c r="E4" s="4"/>
      <c r="F4" s="69"/>
      <c r="G4" s="397"/>
      <c r="H4" s="398"/>
      <c r="I4" s="398"/>
      <c r="J4" s="398"/>
      <c r="K4" s="398"/>
      <c r="L4" s="398"/>
      <c r="M4" s="398"/>
      <c r="N4" s="399"/>
      <c r="O4" s="4"/>
      <c r="P4" s="4"/>
      <c r="Q4" s="4"/>
      <c r="R4" s="34"/>
      <c r="S4" s="34"/>
      <c r="T4" s="34"/>
      <c r="U4" s="34"/>
      <c r="V4" s="34"/>
      <c r="W4" s="34"/>
      <c r="X4" s="34"/>
      <c r="Y4" s="34"/>
    </row>
    <row r="5" spans="1:25" ht="14.4" x14ac:dyDescent="0.3">
      <c r="B5" s="32" t="s">
        <v>432</v>
      </c>
      <c r="C5" s="37">
        <f>VLOOKUP(B5,'Cover Sheet'!$A$5:$B$15,2,FALSE)</f>
        <v>0</v>
      </c>
      <c r="D5" s="63"/>
      <c r="E5" s="63"/>
      <c r="F5" s="63"/>
      <c r="G5" s="397"/>
      <c r="H5" s="398"/>
      <c r="I5" s="398"/>
      <c r="J5" s="398"/>
      <c r="K5" s="398"/>
      <c r="L5" s="398"/>
      <c r="M5" s="398"/>
      <c r="N5" s="399"/>
      <c r="O5" s="4"/>
      <c r="P5" s="4"/>
      <c r="Q5" s="4"/>
      <c r="R5" s="34"/>
      <c r="S5" s="34"/>
      <c r="T5" s="34"/>
      <c r="U5" s="34"/>
      <c r="V5" s="34"/>
      <c r="W5" s="34"/>
      <c r="X5" s="34"/>
      <c r="Y5" s="34"/>
    </row>
    <row r="6" spans="1:25" ht="14.4" x14ac:dyDescent="0.3">
      <c r="B6" s="32" t="s">
        <v>134</v>
      </c>
      <c r="C6" s="37" t="str">
        <f>VLOOKUP(B6,'Cover Sheet'!$A$5:$B$15,2,FALSE)</f>
        <v/>
      </c>
      <c r="D6" s="63"/>
      <c r="E6" s="63"/>
      <c r="F6" s="63"/>
      <c r="G6" s="397"/>
      <c r="H6" s="398"/>
      <c r="I6" s="398"/>
      <c r="J6" s="398"/>
      <c r="K6" s="398"/>
      <c r="L6" s="398"/>
      <c r="M6" s="398"/>
      <c r="N6" s="399"/>
      <c r="O6" s="4"/>
      <c r="P6" s="4"/>
      <c r="Q6" s="4"/>
      <c r="R6" s="34"/>
      <c r="S6" s="34"/>
      <c r="T6" s="34"/>
      <c r="U6" s="34"/>
      <c r="V6" s="34"/>
      <c r="W6" s="34"/>
      <c r="X6" s="34"/>
      <c r="Y6" s="34"/>
    </row>
    <row r="7" spans="1:25" ht="14.4" x14ac:dyDescent="0.3">
      <c r="B7" s="32" t="s">
        <v>10</v>
      </c>
      <c r="C7" s="37">
        <f>VLOOKUP(B7,'Cover Sheet'!$A$5:$B$15,2,FALSE)</f>
        <v>0</v>
      </c>
      <c r="D7" s="63"/>
      <c r="E7" s="63"/>
      <c r="F7" s="63"/>
      <c r="G7" s="397"/>
      <c r="H7" s="398"/>
      <c r="I7" s="398"/>
      <c r="J7" s="398"/>
      <c r="K7" s="398"/>
      <c r="L7" s="398"/>
      <c r="M7" s="398"/>
      <c r="N7" s="399"/>
      <c r="O7" s="4"/>
      <c r="P7" s="4"/>
      <c r="Q7" s="4"/>
      <c r="R7" s="34"/>
      <c r="S7" s="34"/>
      <c r="T7" s="34"/>
      <c r="U7" s="34"/>
      <c r="V7" s="34"/>
      <c r="W7" s="34"/>
      <c r="X7" s="34"/>
      <c r="Y7" s="34"/>
    </row>
    <row r="8" spans="1:25" ht="14.4" x14ac:dyDescent="0.3">
      <c r="B8" s="36" t="s">
        <v>96</v>
      </c>
      <c r="C8" s="153">
        <f>VLOOKUP(B8,'Cover Sheet'!$A$5:$B$15,2,FALSE)</f>
        <v>0</v>
      </c>
      <c r="D8" s="188"/>
      <c r="E8" s="188"/>
      <c r="F8" s="188"/>
      <c r="G8" s="397"/>
      <c r="H8" s="398"/>
      <c r="I8" s="398"/>
      <c r="J8" s="398"/>
      <c r="K8" s="398"/>
      <c r="L8" s="398"/>
      <c r="M8" s="398"/>
      <c r="N8" s="399"/>
      <c r="O8" s="4"/>
      <c r="P8" s="4"/>
      <c r="Q8" s="4"/>
      <c r="R8" s="34"/>
      <c r="S8" s="34"/>
      <c r="T8" s="34"/>
      <c r="U8" s="34"/>
      <c r="V8" s="34"/>
      <c r="W8" s="34"/>
      <c r="X8" s="34"/>
      <c r="Y8" s="34"/>
    </row>
    <row r="9" spans="1:25" thickBot="1" x14ac:dyDescent="0.35">
      <c r="B9" s="62" t="s">
        <v>366</v>
      </c>
      <c r="C9" s="37">
        <f>VLOOKUP(B9,'Cover Sheet'!$A$5:$B$15,2,FALSE)</f>
        <v>0</v>
      </c>
      <c r="D9" s="63"/>
      <c r="E9" s="63"/>
      <c r="F9" s="63"/>
      <c r="G9" s="400"/>
      <c r="H9" s="401"/>
      <c r="I9" s="401"/>
      <c r="J9" s="401"/>
      <c r="K9" s="401"/>
      <c r="L9" s="401"/>
      <c r="M9" s="401"/>
      <c r="N9" s="402"/>
      <c r="O9" s="4"/>
      <c r="P9" s="4"/>
      <c r="Q9" s="4"/>
      <c r="R9" s="34"/>
      <c r="S9" s="34"/>
      <c r="T9" s="34"/>
      <c r="U9" s="34"/>
      <c r="V9" s="34"/>
      <c r="W9" s="34"/>
      <c r="X9" s="34"/>
      <c r="Y9" s="34"/>
    </row>
    <row r="10" spans="1:25" ht="14.4" x14ac:dyDescent="0.3">
      <c r="B10" s="62" t="s">
        <v>12</v>
      </c>
      <c r="C10" s="153">
        <f>VLOOKUP(B10,'Cover Sheet'!$A$5:$B$15,2,FALSE)</f>
        <v>0</v>
      </c>
      <c r="D10" s="188"/>
      <c r="E10" s="188"/>
      <c r="F10" s="188"/>
      <c r="G10" s="4"/>
      <c r="H10" s="156"/>
      <c r="I10" s="4"/>
      <c r="J10" s="4"/>
      <c r="K10" s="4"/>
      <c r="L10" s="4"/>
      <c r="M10" s="4"/>
      <c r="N10" s="4"/>
      <c r="O10" s="4"/>
      <c r="P10" s="4"/>
      <c r="Q10" s="4"/>
      <c r="R10" s="34"/>
      <c r="S10" s="34"/>
      <c r="T10" s="34"/>
      <c r="U10" s="34"/>
      <c r="V10" s="34"/>
      <c r="W10" s="34"/>
      <c r="X10" s="34"/>
      <c r="Y10" s="34"/>
    </row>
    <row r="11" spans="1:25" thickBot="1" x14ac:dyDescent="0.35">
      <c r="B11" s="32" t="s">
        <v>261</v>
      </c>
      <c r="C11" s="37">
        <f>VLOOKUP(B11,'Cover Sheet'!$A$5:$B$15,2,FALSE)</f>
        <v>0</v>
      </c>
      <c r="D11" s="63"/>
      <c r="E11" s="63"/>
      <c r="F11" s="63"/>
      <c r="G11" s="4"/>
      <c r="H11" s="156"/>
      <c r="I11" s="4"/>
      <c r="J11" s="4"/>
      <c r="K11" s="4"/>
      <c r="L11" s="4"/>
      <c r="M11" s="4"/>
      <c r="N11" s="4"/>
      <c r="O11" s="4"/>
      <c r="P11" s="4"/>
      <c r="Q11" s="4"/>
      <c r="R11" s="34"/>
      <c r="S11" s="34"/>
      <c r="T11" s="34"/>
      <c r="U11" s="34"/>
      <c r="V11" s="34"/>
      <c r="W11" s="34"/>
      <c r="X11" s="34"/>
      <c r="Y11" s="34"/>
    </row>
    <row r="12" spans="1:25" s="169" customFormat="1" thickBot="1" x14ac:dyDescent="0.35">
      <c r="A12" s="198"/>
      <c r="B12" s="279"/>
      <c r="C12" s="278"/>
      <c r="D12" s="167"/>
      <c r="E12" s="167"/>
      <c r="F12" s="167"/>
      <c r="G12" s="84"/>
      <c r="H12" s="168"/>
      <c r="I12" s="84"/>
      <c r="J12" s="84"/>
      <c r="K12" s="84"/>
      <c r="L12" s="166"/>
      <c r="M12" s="403" t="s">
        <v>299</v>
      </c>
      <c r="N12" s="404"/>
      <c r="O12" s="84"/>
      <c r="P12" s="84"/>
      <c r="Q12" s="84"/>
    </row>
    <row r="13" spans="1:25" s="169" customFormat="1" ht="30.75" customHeight="1" thickBot="1" x14ac:dyDescent="0.35">
      <c r="A13" s="198"/>
      <c r="B13" s="152" t="s">
        <v>386</v>
      </c>
      <c r="C13" s="116" t="s">
        <v>132</v>
      </c>
      <c r="D13" s="164" t="s">
        <v>393</v>
      </c>
      <c r="E13" s="255" t="s">
        <v>394</v>
      </c>
      <c r="F13" s="255" t="s">
        <v>363</v>
      </c>
      <c r="G13" s="86" t="s">
        <v>298</v>
      </c>
      <c r="H13" s="163" t="s">
        <v>282</v>
      </c>
      <c r="I13" s="86" t="s">
        <v>16</v>
      </c>
      <c r="J13" s="86" t="s">
        <v>292</v>
      </c>
      <c r="K13" s="152" t="s">
        <v>429</v>
      </c>
      <c r="L13" s="164" t="s">
        <v>15</v>
      </c>
      <c r="M13" s="165" t="s">
        <v>17</v>
      </c>
      <c r="N13" s="87" t="s">
        <v>18</v>
      </c>
      <c r="O13" s="86" t="s">
        <v>389</v>
      </c>
      <c r="P13" s="187"/>
      <c r="Q13" s="170"/>
    </row>
    <row r="14" spans="1:25" ht="14.4" x14ac:dyDescent="0.3">
      <c r="B14" s="54" t="s">
        <v>63</v>
      </c>
      <c r="C14" s="4"/>
      <c r="D14" s="4"/>
      <c r="E14" s="4"/>
      <c r="F14" s="4"/>
      <c r="G14" s="4"/>
      <c r="H14" s="156"/>
      <c r="I14" s="4"/>
      <c r="J14" s="70"/>
      <c r="K14" s="70"/>
      <c r="L14" s="70"/>
      <c r="M14" s="75"/>
      <c r="N14" s="76"/>
      <c r="O14" s="70"/>
      <c r="P14" s="41"/>
      <c r="Q14" s="4"/>
      <c r="R14" s="34"/>
      <c r="S14" s="34"/>
      <c r="T14" s="34"/>
      <c r="U14" s="34"/>
      <c r="V14" s="34"/>
      <c r="W14" s="34"/>
      <c r="X14" s="34"/>
      <c r="Y14" s="34"/>
    </row>
    <row r="15" spans="1:25" ht="14.4" x14ac:dyDescent="0.3">
      <c r="B15" s="54" t="s">
        <v>360</v>
      </c>
      <c r="C15" s="4"/>
      <c r="D15" s="4"/>
      <c r="E15" s="4"/>
      <c r="F15" s="4"/>
      <c r="G15" s="4"/>
      <c r="H15" s="156"/>
      <c r="I15" s="4"/>
      <c r="J15" s="70"/>
      <c r="K15" s="70"/>
      <c r="L15" s="70"/>
      <c r="M15" s="48"/>
      <c r="N15" s="70"/>
      <c r="O15" s="70"/>
      <c r="P15" s="41"/>
      <c r="Q15" s="4"/>
      <c r="R15" s="34"/>
      <c r="S15" s="34"/>
      <c r="T15" s="34"/>
      <c r="U15" s="34"/>
      <c r="V15" s="34"/>
      <c r="W15" s="34"/>
      <c r="X15" s="34"/>
      <c r="Y15" s="34"/>
    </row>
    <row r="16" spans="1:25" s="59" customFormat="1" ht="14.4" x14ac:dyDescent="0.3">
      <c r="A16" s="199"/>
      <c r="B16" s="77"/>
      <c r="C16" s="6"/>
      <c r="D16" s="6"/>
      <c r="E16" s="6"/>
      <c r="F16" s="6"/>
      <c r="G16" s="6"/>
      <c r="H16" s="157"/>
      <c r="I16" s="6"/>
      <c r="J16" s="6"/>
      <c r="K16" s="6"/>
      <c r="L16" s="6"/>
      <c r="M16" s="72"/>
      <c r="N16" s="6"/>
      <c r="O16" s="6"/>
      <c r="P16" s="6"/>
      <c r="Q16" s="6"/>
      <c r="R16" s="58"/>
      <c r="S16" s="58"/>
      <c r="T16" s="58"/>
      <c r="U16" s="58"/>
      <c r="V16" s="58"/>
      <c r="W16" s="58"/>
      <c r="X16" s="58"/>
      <c r="Y16" s="58"/>
    </row>
    <row r="17" spans="1:25" s="59" customFormat="1" ht="14.4" x14ac:dyDescent="0.3">
      <c r="A17" s="199">
        <v>3001</v>
      </c>
      <c r="B17" s="78" t="s">
        <v>301</v>
      </c>
      <c r="C17" s="28"/>
      <c r="D17" s="28"/>
      <c r="E17" s="28"/>
      <c r="F17" s="28"/>
      <c r="G17" s="28"/>
      <c r="H17" s="158"/>
      <c r="I17" s="28"/>
      <c r="J17" s="28"/>
      <c r="K17" s="28"/>
      <c r="L17" s="28"/>
      <c r="M17" s="28"/>
      <c r="N17" s="28"/>
      <c r="O17" s="28"/>
      <c r="P17" s="6"/>
      <c r="Q17" s="6"/>
      <c r="R17" s="58"/>
      <c r="S17" s="58"/>
      <c r="T17" s="58"/>
      <c r="U17" s="58"/>
      <c r="V17" s="58"/>
      <c r="W17" s="58"/>
      <c r="X17" s="58"/>
      <c r="Y17" s="58"/>
    </row>
    <row r="18" spans="1:25" s="59" customFormat="1" ht="14.4" x14ac:dyDescent="0.3">
      <c r="A18" s="199"/>
      <c r="B18" s="77"/>
      <c r="C18" s="234"/>
      <c r="D18" s="289"/>
      <c r="E18" s="234"/>
      <c r="F18" s="234"/>
      <c r="G18" s="369"/>
      <c r="H18" s="235"/>
      <c r="I18" s="325"/>
      <c r="J18" s="289"/>
      <c r="K18" s="325"/>
      <c r="L18" s="325"/>
      <c r="M18" s="325"/>
      <c r="N18" s="325"/>
      <c r="O18" s="236">
        <f>SUM(L18:N18)</f>
        <v>0</v>
      </c>
      <c r="P18" s="6"/>
      <c r="Q18" s="6"/>
      <c r="R18" s="58"/>
      <c r="S18" s="58"/>
      <c r="T18" s="58"/>
      <c r="U18" s="58"/>
      <c r="V18" s="58"/>
      <c r="W18" s="58"/>
      <c r="X18" s="58"/>
      <c r="Y18" s="58"/>
    </row>
    <row r="19" spans="1:25" s="59" customFormat="1" ht="14.4" x14ac:dyDescent="0.3">
      <c r="A19" s="199"/>
      <c r="B19" s="77"/>
      <c r="C19" s="256"/>
      <c r="D19" s="289"/>
      <c r="E19" s="234"/>
      <c r="F19" s="234"/>
      <c r="G19" s="369"/>
      <c r="H19" s="235"/>
      <c r="I19" s="325"/>
      <c r="J19" s="289"/>
      <c r="K19" s="325"/>
      <c r="L19" s="325"/>
      <c r="M19" s="325"/>
      <c r="N19" s="325"/>
      <c r="O19" s="236">
        <f t="shared" ref="O19:O21" si="0">SUM(L19:N19)</f>
        <v>0</v>
      </c>
      <c r="P19" s="6"/>
      <c r="Q19" s="6"/>
      <c r="R19" s="58"/>
      <c r="S19" s="58"/>
      <c r="T19" s="58"/>
      <c r="U19" s="58"/>
      <c r="V19" s="58"/>
      <c r="W19" s="58"/>
      <c r="X19" s="58"/>
      <c r="Y19" s="58"/>
    </row>
    <row r="20" spans="1:25" s="59" customFormat="1" ht="14.4" x14ac:dyDescent="0.3">
      <c r="A20" s="199"/>
      <c r="B20" s="77"/>
      <c r="C20" s="234"/>
      <c r="D20" s="289"/>
      <c r="E20" s="234"/>
      <c r="F20" s="234"/>
      <c r="G20" s="369"/>
      <c r="H20" s="235"/>
      <c r="I20" s="325"/>
      <c r="J20" s="289"/>
      <c r="K20" s="325"/>
      <c r="L20" s="325"/>
      <c r="M20" s="325"/>
      <c r="N20" s="325"/>
      <c r="O20" s="236">
        <f t="shared" si="0"/>
        <v>0</v>
      </c>
      <c r="P20" s="6"/>
      <c r="Q20" s="6"/>
      <c r="R20" s="58"/>
      <c r="S20" s="58"/>
      <c r="T20" s="58"/>
      <c r="U20" s="58"/>
      <c r="V20" s="58"/>
      <c r="W20" s="58"/>
      <c r="X20" s="58"/>
      <c r="Y20" s="58"/>
    </row>
    <row r="21" spans="1:25" s="59" customFormat="1" ht="14.4" x14ac:dyDescent="0.3">
      <c r="A21" s="199"/>
      <c r="B21" s="77"/>
      <c r="C21" s="234"/>
      <c r="D21" s="289"/>
      <c r="E21" s="234"/>
      <c r="F21" s="234"/>
      <c r="G21" s="369"/>
      <c r="H21" s="235"/>
      <c r="I21" s="325"/>
      <c r="J21" s="289"/>
      <c r="K21" s="325"/>
      <c r="L21" s="325"/>
      <c r="M21" s="325"/>
      <c r="N21" s="325"/>
      <c r="O21" s="236">
        <f t="shared" si="0"/>
        <v>0</v>
      </c>
      <c r="P21" s="6"/>
      <c r="Q21" s="6"/>
      <c r="R21" s="58"/>
      <c r="S21" s="58"/>
      <c r="T21" s="58"/>
      <c r="U21" s="58"/>
      <c r="V21" s="58"/>
      <c r="W21" s="58"/>
      <c r="X21" s="58"/>
      <c r="Y21" s="58"/>
    </row>
    <row r="22" spans="1:25" s="59" customFormat="1" ht="14.4" x14ac:dyDescent="0.3">
      <c r="A22" s="199"/>
      <c r="B22" s="77"/>
      <c r="C22" s="239"/>
      <c r="D22" s="239"/>
      <c r="E22" s="362"/>
      <c r="F22" s="362"/>
      <c r="G22" s="370"/>
      <c r="H22" s="240"/>
      <c r="I22" s="239"/>
      <c r="J22" s="359"/>
      <c r="K22" s="239"/>
      <c r="L22" s="241">
        <f>SUM(L18:L21)</f>
        <v>0</v>
      </c>
      <c r="M22" s="241">
        <f>SUM(M18:M21)</f>
        <v>0</v>
      </c>
      <c r="N22" s="241">
        <f>SUM(N18:N21)</f>
        <v>0</v>
      </c>
      <c r="O22" s="241">
        <f>SUM(O18:O21)</f>
        <v>0</v>
      </c>
      <c r="P22" s="6"/>
      <c r="Q22" s="6"/>
      <c r="R22" s="58"/>
      <c r="S22" s="58"/>
      <c r="T22" s="58"/>
      <c r="U22" s="58"/>
      <c r="V22" s="58"/>
      <c r="W22" s="58"/>
      <c r="X22" s="58"/>
      <c r="Y22" s="58"/>
    </row>
    <row r="23" spans="1:25" s="59" customFormat="1" ht="14.4" x14ac:dyDescent="0.3">
      <c r="A23" s="199">
        <v>3002</v>
      </c>
      <c r="B23" s="79" t="s">
        <v>300</v>
      </c>
      <c r="C23" s="239"/>
      <c r="D23" s="239"/>
      <c r="E23" s="363"/>
      <c r="F23" s="363"/>
      <c r="G23" s="370"/>
      <c r="H23" s="240"/>
      <c r="I23" s="239"/>
      <c r="J23" s="361"/>
      <c r="K23" s="239"/>
      <c r="L23" s="239"/>
      <c r="M23" s="239"/>
      <c r="N23" s="239"/>
      <c r="O23" s="286"/>
      <c r="P23" s="6"/>
      <c r="Q23" s="6"/>
      <c r="R23" s="58"/>
      <c r="S23" s="58"/>
      <c r="T23" s="58"/>
      <c r="U23" s="58"/>
      <c r="V23" s="58"/>
      <c r="W23" s="58"/>
      <c r="X23" s="58"/>
      <c r="Y23" s="58"/>
    </row>
    <row r="24" spans="1:25" s="59" customFormat="1" ht="14.4" x14ac:dyDescent="0.3">
      <c r="A24" s="199"/>
      <c r="B24" s="77"/>
      <c r="C24" s="234"/>
      <c r="D24" s="289"/>
      <c r="E24" s="234"/>
      <c r="F24" s="234"/>
      <c r="G24" s="369"/>
      <c r="H24" s="235"/>
      <c r="I24" s="325"/>
      <c r="J24" s="289"/>
      <c r="K24" s="325"/>
      <c r="L24" s="325"/>
      <c r="M24" s="325"/>
      <c r="N24" s="325"/>
      <c r="O24" s="236">
        <f>SUM(L24:N24)</f>
        <v>0</v>
      </c>
      <c r="P24" s="6"/>
      <c r="Q24" s="6"/>
      <c r="R24" s="58"/>
      <c r="S24" s="58"/>
      <c r="T24" s="58"/>
      <c r="U24" s="58"/>
      <c r="V24" s="58"/>
      <c r="W24" s="58"/>
      <c r="X24" s="58"/>
      <c r="Y24" s="58"/>
    </row>
    <row r="25" spans="1:25" s="59" customFormat="1" ht="14.4" x14ac:dyDescent="0.3">
      <c r="A25" s="199"/>
      <c r="B25" s="77"/>
      <c r="C25" s="256"/>
      <c r="D25" s="289"/>
      <c r="E25" s="234"/>
      <c r="F25" s="234"/>
      <c r="G25" s="369"/>
      <c r="H25" s="235"/>
      <c r="I25" s="325"/>
      <c r="J25" s="289"/>
      <c r="K25" s="325"/>
      <c r="L25" s="325"/>
      <c r="M25" s="325"/>
      <c r="N25" s="325"/>
      <c r="O25" s="236">
        <f t="shared" ref="O25:O27" si="1">SUM(L25:N25)</f>
        <v>0</v>
      </c>
      <c r="P25" s="6"/>
      <c r="Q25" s="6"/>
      <c r="R25" s="58"/>
      <c r="S25" s="58"/>
      <c r="T25" s="58"/>
      <c r="U25" s="58"/>
      <c r="V25" s="58"/>
      <c r="W25" s="58"/>
      <c r="X25" s="58"/>
      <c r="Y25" s="58"/>
    </row>
    <row r="26" spans="1:25" s="59" customFormat="1" ht="14.4" x14ac:dyDescent="0.3">
      <c r="A26" s="199"/>
      <c r="B26" s="77"/>
      <c r="C26" s="234"/>
      <c r="D26" s="289"/>
      <c r="E26" s="234"/>
      <c r="F26" s="234"/>
      <c r="G26" s="369"/>
      <c r="H26" s="235"/>
      <c r="I26" s="325"/>
      <c r="J26" s="289"/>
      <c r="K26" s="325"/>
      <c r="L26" s="325"/>
      <c r="M26" s="325"/>
      <c r="N26" s="325"/>
      <c r="O26" s="236">
        <f t="shared" si="1"/>
        <v>0</v>
      </c>
      <c r="P26" s="6"/>
      <c r="Q26" s="6"/>
      <c r="R26" s="58"/>
      <c r="S26" s="58"/>
      <c r="T26" s="58"/>
      <c r="U26" s="58"/>
      <c r="V26" s="58"/>
      <c r="W26" s="58"/>
      <c r="X26" s="58"/>
      <c r="Y26" s="58"/>
    </row>
    <row r="27" spans="1:25" s="59" customFormat="1" ht="14.4" x14ac:dyDescent="0.3">
      <c r="A27" s="199"/>
      <c r="B27" s="77"/>
      <c r="C27" s="234"/>
      <c r="D27" s="289"/>
      <c r="E27" s="234"/>
      <c r="F27" s="234"/>
      <c r="G27" s="369"/>
      <c r="H27" s="235"/>
      <c r="I27" s="325"/>
      <c r="J27" s="289"/>
      <c r="K27" s="325"/>
      <c r="L27" s="325"/>
      <c r="M27" s="325"/>
      <c r="N27" s="325"/>
      <c r="O27" s="236">
        <f t="shared" si="1"/>
        <v>0</v>
      </c>
      <c r="P27" s="6"/>
      <c r="Q27" s="6"/>
      <c r="R27" s="58"/>
      <c r="S27" s="58"/>
      <c r="T27" s="58"/>
      <c r="U27" s="58"/>
      <c r="V27" s="58"/>
      <c r="W27" s="58"/>
      <c r="X27" s="58"/>
      <c r="Y27" s="58"/>
    </row>
    <row r="28" spans="1:25" s="59" customFormat="1" ht="14.4" x14ac:dyDescent="0.3">
      <c r="A28" s="199"/>
      <c r="B28" s="77"/>
      <c r="C28" s="239"/>
      <c r="D28" s="239"/>
      <c r="E28" s="362"/>
      <c r="F28" s="362"/>
      <c r="G28" s="370"/>
      <c r="H28" s="240"/>
      <c r="I28" s="239"/>
      <c r="J28" s="359"/>
      <c r="K28" s="239"/>
      <c r="L28" s="241">
        <f>SUM(L24:L27)</f>
        <v>0</v>
      </c>
      <c r="M28" s="241">
        <f>SUM(M24:M27)</f>
        <v>0</v>
      </c>
      <c r="N28" s="241">
        <f>SUM(N24:N27)</f>
        <v>0</v>
      </c>
      <c r="O28" s="241">
        <f>SUM(O24:O27)</f>
        <v>0</v>
      </c>
      <c r="P28" s="6"/>
      <c r="Q28" s="6"/>
      <c r="R28" s="58"/>
      <c r="S28" s="58"/>
      <c r="T28" s="58"/>
      <c r="U28" s="58"/>
      <c r="V28" s="58"/>
      <c r="W28" s="58"/>
      <c r="X28" s="58"/>
      <c r="Y28" s="58"/>
    </row>
    <row r="29" spans="1:25" s="59" customFormat="1" ht="14.4" x14ac:dyDescent="0.3">
      <c r="A29" s="199">
        <v>3003</v>
      </c>
      <c r="B29" s="79" t="s">
        <v>404</v>
      </c>
      <c r="C29" s="239"/>
      <c r="D29" s="239"/>
      <c r="E29" s="363"/>
      <c r="F29" s="363"/>
      <c r="G29" s="370"/>
      <c r="H29" s="240"/>
      <c r="I29" s="239"/>
      <c r="J29" s="361"/>
      <c r="K29" s="239"/>
      <c r="L29" s="239"/>
      <c r="M29" s="239"/>
      <c r="N29" s="239"/>
      <c r="O29" s="286"/>
      <c r="P29" s="6"/>
      <c r="Q29" s="6"/>
      <c r="R29" s="58"/>
      <c r="S29" s="58"/>
      <c r="T29" s="58"/>
      <c r="U29" s="58"/>
      <c r="V29" s="58"/>
      <c r="W29" s="58"/>
      <c r="X29" s="58"/>
      <c r="Y29" s="58"/>
    </row>
    <row r="30" spans="1:25" s="59" customFormat="1" ht="14.4" x14ac:dyDescent="0.3">
      <c r="A30" s="199"/>
      <c r="B30" s="77"/>
      <c r="C30" s="234"/>
      <c r="D30" s="289"/>
      <c r="E30" s="234"/>
      <c r="F30" s="234"/>
      <c r="G30" s="369"/>
      <c r="H30" s="235"/>
      <c r="I30" s="325"/>
      <c r="J30" s="289"/>
      <c r="K30" s="325"/>
      <c r="L30" s="325"/>
      <c r="M30" s="325"/>
      <c r="N30" s="325"/>
      <c r="O30" s="236">
        <f>SUM(L30:N30)</f>
        <v>0</v>
      </c>
      <c r="P30" s="6"/>
      <c r="Q30" s="6"/>
      <c r="R30" s="58"/>
      <c r="S30" s="58"/>
      <c r="T30" s="58"/>
      <c r="U30" s="58"/>
      <c r="V30" s="58"/>
      <c r="W30" s="58"/>
      <c r="X30" s="58"/>
      <c r="Y30" s="58"/>
    </row>
    <row r="31" spans="1:25" s="59" customFormat="1" ht="14.4" x14ac:dyDescent="0.3">
      <c r="A31" s="199"/>
      <c r="B31" s="77"/>
      <c r="C31" s="256"/>
      <c r="D31" s="289"/>
      <c r="E31" s="234"/>
      <c r="F31" s="234"/>
      <c r="G31" s="369"/>
      <c r="H31" s="235"/>
      <c r="I31" s="325"/>
      <c r="J31" s="289"/>
      <c r="K31" s="325"/>
      <c r="L31" s="325"/>
      <c r="M31" s="325"/>
      <c r="N31" s="325"/>
      <c r="O31" s="236">
        <f t="shared" ref="O31:O33" si="2">SUM(L31:N31)</f>
        <v>0</v>
      </c>
      <c r="P31" s="6"/>
      <c r="Q31" s="6"/>
      <c r="R31" s="58"/>
      <c r="S31" s="58"/>
      <c r="T31" s="58"/>
      <c r="U31" s="58"/>
      <c r="V31" s="58"/>
      <c r="W31" s="58"/>
      <c r="X31" s="58"/>
      <c r="Y31" s="58"/>
    </row>
    <row r="32" spans="1:25" s="59" customFormat="1" ht="14.4" x14ac:dyDescent="0.3">
      <c r="A32" s="199"/>
      <c r="B32" s="77"/>
      <c r="C32" s="234"/>
      <c r="D32" s="289"/>
      <c r="E32" s="234"/>
      <c r="F32" s="234"/>
      <c r="G32" s="369"/>
      <c r="H32" s="235"/>
      <c r="I32" s="325"/>
      <c r="J32" s="289"/>
      <c r="K32" s="325"/>
      <c r="L32" s="325"/>
      <c r="M32" s="325"/>
      <c r="N32" s="325"/>
      <c r="O32" s="236">
        <f t="shared" si="2"/>
        <v>0</v>
      </c>
      <c r="P32" s="6"/>
      <c r="Q32" s="6"/>
      <c r="R32" s="58"/>
      <c r="S32" s="58"/>
      <c r="T32" s="58"/>
      <c r="U32" s="58"/>
      <c r="V32" s="58"/>
      <c r="W32" s="58"/>
      <c r="X32" s="58"/>
      <c r="Y32" s="58"/>
    </row>
    <row r="33" spans="1:25" s="59" customFormat="1" ht="14.4" x14ac:dyDescent="0.3">
      <c r="A33" s="199"/>
      <c r="B33" s="77"/>
      <c r="C33" s="234"/>
      <c r="D33" s="289"/>
      <c r="E33" s="234"/>
      <c r="F33" s="234"/>
      <c r="G33" s="369"/>
      <c r="H33" s="235"/>
      <c r="I33" s="325"/>
      <c r="J33" s="289"/>
      <c r="K33" s="325"/>
      <c r="L33" s="325"/>
      <c r="M33" s="325"/>
      <c r="N33" s="325"/>
      <c r="O33" s="236">
        <f t="shared" si="2"/>
        <v>0</v>
      </c>
      <c r="P33" s="6"/>
      <c r="Q33" s="6"/>
      <c r="R33" s="58"/>
      <c r="S33" s="58"/>
      <c r="T33" s="58"/>
      <c r="U33" s="58"/>
      <c r="V33" s="58"/>
      <c r="W33" s="58"/>
      <c r="X33" s="58"/>
      <c r="Y33" s="58"/>
    </row>
    <row r="34" spans="1:25" s="59" customFormat="1" ht="14.4" x14ac:dyDescent="0.3">
      <c r="A34" s="199"/>
      <c r="B34" s="77"/>
      <c r="C34" s="239"/>
      <c r="D34" s="239"/>
      <c r="E34" s="362"/>
      <c r="F34" s="362"/>
      <c r="G34" s="370"/>
      <c r="H34" s="240"/>
      <c r="I34" s="239"/>
      <c r="J34" s="359"/>
      <c r="K34" s="239"/>
      <c r="L34" s="241">
        <f>SUM(L30:L33)</f>
        <v>0</v>
      </c>
      <c r="M34" s="241">
        <f>SUM(M30:M33)</f>
        <v>0</v>
      </c>
      <c r="N34" s="241">
        <f>SUM(N30:N33)</f>
        <v>0</v>
      </c>
      <c r="O34" s="241">
        <f>SUM(O30:O33)</f>
        <v>0</v>
      </c>
      <c r="P34" s="6"/>
      <c r="Q34" s="6"/>
      <c r="R34" s="58"/>
      <c r="S34" s="58"/>
      <c r="T34" s="58"/>
      <c r="U34" s="58"/>
      <c r="V34" s="58"/>
      <c r="W34" s="58"/>
      <c r="X34" s="58"/>
      <c r="Y34" s="58"/>
    </row>
    <row r="35" spans="1:25" s="59" customFormat="1" ht="14.4" x14ac:dyDescent="0.3">
      <c r="A35" s="199">
        <v>3004</v>
      </c>
      <c r="B35" s="77" t="s">
        <v>30</v>
      </c>
      <c r="C35" s="239"/>
      <c r="D35" s="239"/>
      <c r="E35" s="363"/>
      <c r="F35" s="363"/>
      <c r="G35" s="370"/>
      <c r="H35" s="240"/>
      <c r="I35" s="239"/>
      <c r="J35" s="361"/>
      <c r="K35" s="239"/>
      <c r="L35" s="239"/>
      <c r="M35" s="239"/>
      <c r="N35" s="239"/>
      <c r="O35" s="286"/>
      <c r="P35" s="6"/>
      <c r="Q35" s="6"/>
      <c r="R35" s="58"/>
      <c r="S35" s="58"/>
      <c r="T35" s="58"/>
      <c r="U35" s="58"/>
      <c r="V35" s="58"/>
      <c r="W35" s="58"/>
      <c r="X35" s="58"/>
      <c r="Y35" s="58"/>
    </row>
    <row r="36" spans="1:25" s="59" customFormat="1" ht="14.4" x14ac:dyDescent="0.3">
      <c r="A36" s="199"/>
      <c r="B36" s="77"/>
      <c r="C36" s="234"/>
      <c r="D36" s="289"/>
      <c r="E36" s="234"/>
      <c r="F36" s="234"/>
      <c r="G36" s="369"/>
      <c r="H36" s="235"/>
      <c r="I36" s="325"/>
      <c r="J36" s="289"/>
      <c r="K36" s="325"/>
      <c r="L36" s="325"/>
      <c r="M36" s="325"/>
      <c r="N36" s="325"/>
      <c r="O36" s="236">
        <f>SUM(L36:N36)</f>
        <v>0</v>
      </c>
      <c r="P36" s="6"/>
      <c r="Q36" s="6"/>
      <c r="R36" s="58"/>
      <c r="S36" s="58"/>
      <c r="T36" s="58"/>
      <c r="U36" s="58"/>
      <c r="V36" s="58"/>
      <c r="W36" s="58"/>
      <c r="X36" s="58"/>
      <c r="Y36" s="58"/>
    </row>
    <row r="37" spans="1:25" s="59" customFormat="1" ht="14.4" x14ac:dyDescent="0.3">
      <c r="A37" s="199"/>
      <c r="B37" s="77"/>
      <c r="C37" s="256"/>
      <c r="D37" s="289"/>
      <c r="E37" s="234"/>
      <c r="F37" s="234"/>
      <c r="G37" s="369"/>
      <c r="H37" s="235"/>
      <c r="I37" s="325"/>
      <c r="J37" s="289"/>
      <c r="K37" s="325"/>
      <c r="L37" s="325"/>
      <c r="M37" s="325"/>
      <c r="N37" s="325"/>
      <c r="O37" s="236">
        <f t="shared" ref="O37:O39" si="3">SUM(L37:N37)</f>
        <v>0</v>
      </c>
      <c r="P37" s="6"/>
      <c r="Q37" s="6"/>
      <c r="R37" s="58"/>
      <c r="S37" s="58"/>
      <c r="T37" s="58"/>
      <c r="U37" s="58"/>
      <c r="V37" s="58"/>
      <c r="W37" s="58"/>
      <c r="X37" s="58"/>
      <c r="Y37" s="58"/>
    </row>
    <row r="38" spans="1:25" s="59" customFormat="1" ht="14.4" x14ac:dyDescent="0.3">
      <c r="A38" s="199"/>
      <c r="B38" s="77"/>
      <c r="C38" s="234"/>
      <c r="D38" s="289"/>
      <c r="E38" s="234"/>
      <c r="F38" s="234"/>
      <c r="G38" s="369"/>
      <c r="H38" s="235"/>
      <c r="I38" s="325"/>
      <c r="J38" s="289"/>
      <c r="K38" s="325"/>
      <c r="L38" s="325"/>
      <c r="M38" s="325"/>
      <c r="N38" s="325"/>
      <c r="O38" s="236">
        <f t="shared" si="3"/>
        <v>0</v>
      </c>
      <c r="P38" s="6"/>
      <c r="Q38" s="6"/>
      <c r="R38" s="58"/>
      <c r="S38" s="58"/>
      <c r="T38" s="58"/>
      <c r="U38" s="58"/>
      <c r="V38" s="58"/>
      <c r="W38" s="58"/>
      <c r="X38" s="58"/>
      <c r="Y38" s="58"/>
    </row>
    <row r="39" spans="1:25" s="59" customFormat="1" ht="14.4" x14ac:dyDescent="0.3">
      <c r="A39" s="199"/>
      <c r="B39" s="77"/>
      <c r="C39" s="234"/>
      <c r="D39" s="289"/>
      <c r="E39" s="234"/>
      <c r="F39" s="234"/>
      <c r="G39" s="369"/>
      <c r="H39" s="235"/>
      <c r="I39" s="325"/>
      <c r="J39" s="289"/>
      <c r="K39" s="325"/>
      <c r="L39" s="325"/>
      <c r="M39" s="325"/>
      <c r="N39" s="325"/>
      <c r="O39" s="236">
        <f t="shared" si="3"/>
        <v>0</v>
      </c>
      <c r="P39" s="6"/>
      <c r="Q39" s="6"/>
      <c r="R39" s="58"/>
      <c r="S39" s="58"/>
      <c r="T39" s="58"/>
      <c r="U39" s="58"/>
      <c r="V39" s="58"/>
      <c r="W39" s="58"/>
      <c r="X39" s="58"/>
      <c r="Y39" s="58"/>
    </row>
    <row r="40" spans="1:25" s="59" customFormat="1" ht="14.4" x14ac:dyDescent="0.3">
      <c r="A40" s="199"/>
      <c r="B40" s="77"/>
      <c r="C40" s="239"/>
      <c r="D40" s="239"/>
      <c r="E40" s="362"/>
      <c r="F40" s="362"/>
      <c r="G40" s="370"/>
      <c r="H40" s="240"/>
      <c r="I40" s="239"/>
      <c r="J40" s="359"/>
      <c r="K40" s="239"/>
      <c r="L40" s="241">
        <f>SUM(L36:L39)</f>
        <v>0</v>
      </c>
      <c r="M40" s="241">
        <f>SUM(M36:M39)</f>
        <v>0</v>
      </c>
      <c r="N40" s="241">
        <f>SUM(N36:N39)</f>
        <v>0</v>
      </c>
      <c r="O40" s="241">
        <f>SUM(O36:O39)</f>
        <v>0</v>
      </c>
      <c r="P40" s="6"/>
      <c r="Q40" s="6"/>
      <c r="R40" s="58"/>
      <c r="S40" s="58"/>
      <c r="T40" s="58"/>
      <c r="U40" s="58"/>
      <c r="V40" s="58"/>
      <c r="W40" s="58"/>
      <c r="X40" s="58"/>
      <c r="Y40" s="58"/>
    </row>
    <row r="41" spans="1:25" s="59" customFormat="1" ht="14.4" x14ac:dyDescent="0.3">
      <c r="A41" s="199">
        <v>3005</v>
      </c>
      <c r="B41" s="78" t="s">
        <v>38</v>
      </c>
      <c r="C41" s="239"/>
      <c r="D41" s="239"/>
      <c r="E41" s="363"/>
      <c r="F41" s="363"/>
      <c r="G41" s="370"/>
      <c r="H41" s="240"/>
      <c r="I41" s="239"/>
      <c r="J41" s="361"/>
      <c r="K41" s="239"/>
      <c r="L41" s="239"/>
      <c r="M41" s="239"/>
      <c r="N41" s="239"/>
      <c r="O41" s="286"/>
      <c r="P41" s="6"/>
      <c r="Q41" s="6"/>
      <c r="R41" s="58"/>
      <c r="S41" s="58"/>
      <c r="T41" s="58"/>
      <c r="U41" s="58"/>
      <c r="V41" s="58"/>
      <c r="W41" s="58"/>
      <c r="X41" s="58"/>
      <c r="Y41" s="58"/>
    </row>
    <row r="42" spans="1:25" s="59" customFormat="1" ht="14.4" x14ac:dyDescent="0.3">
      <c r="A42" s="199"/>
      <c r="B42" s="77"/>
      <c r="C42" s="234"/>
      <c r="D42" s="289"/>
      <c r="E42" s="234"/>
      <c r="F42" s="234"/>
      <c r="G42" s="369"/>
      <c r="H42" s="235"/>
      <c r="I42" s="325"/>
      <c r="J42" s="289"/>
      <c r="K42" s="325"/>
      <c r="L42" s="325"/>
      <c r="M42" s="325"/>
      <c r="N42" s="325"/>
      <c r="O42" s="236">
        <f>SUM(L42:N42)</f>
        <v>0</v>
      </c>
      <c r="P42" s="6"/>
      <c r="Q42" s="6"/>
      <c r="R42" s="58"/>
      <c r="S42" s="58"/>
      <c r="T42" s="58"/>
      <c r="U42" s="58"/>
      <c r="V42" s="58"/>
      <c r="W42" s="58"/>
      <c r="X42" s="58"/>
      <c r="Y42" s="58"/>
    </row>
    <row r="43" spans="1:25" s="59" customFormat="1" ht="14.4" x14ac:dyDescent="0.3">
      <c r="A43" s="199"/>
      <c r="B43" s="77"/>
      <c r="C43" s="256"/>
      <c r="D43" s="289"/>
      <c r="E43" s="234"/>
      <c r="F43" s="234"/>
      <c r="G43" s="369"/>
      <c r="H43" s="235"/>
      <c r="I43" s="325"/>
      <c r="J43" s="289"/>
      <c r="K43" s="325"/>
      <c r="L43" s="325"/>
      <c r="M43" s="325"/>
      <c r="N43" s="325"/>
      <c r="O43" s="236">
        <f t="shared" ref="O43:O45" si="4">SUM(L43:N43)</f>
        <v>0</v>
      </c>
      <c r="P43" s="6"/>
      <c r="Q43" s="6"/>
      <c r="R43" s="58"/>
      <c r="S43" s="58"/>
      <c r="T43" s="58"/>
      <c r="U43" s="58"/>
      <c r="V43" s="58"/>
      <c r="W43" s="58"/>
      <c r="X43" s="58"/>
      <c r="Y43" s="58"/>
    </row>
    <row r="44" spans="1:25" s="59" customFormat="1" ht="14.4" x14ac:dyDescent="0.3">
      <c r="A44" s="199"/>
      <c r="B44" s="77"/>
      <c r="C44" s="234"/>
      <c r="D44" s="289"/>
      <c r="E44" s="234"/>
      <c r="F44" s="234"/>
      <c r="G44" s="369"/>
      <c r="H44" s="235"/>
      <c r="I44" s="325"/>
      <c r="J44" s="289"/>
      <c r="K44" s="325"/>
      <c r="L44" s="325"/>
      <c r="M44" s="325"/>
      <c r="N44" s="325"/>
      <c r="O44" s="236">
        <f t="shared" si="4"/>
        <v>0</v>
      </c>
      <c r="P44" s="6"/>
      <c r="Q44" s="6"/>
      <c r="R44" s="58"/>
      <c r="S44" s="58"/>
      <c r="T44" s="58"/>
      <c r="U44" s="58"/>
      <c r="V44" s="58"/>
      <c r="W44" s="58"/>
      <c r="X44" s="58"/>
      <c r="Y44" s="58"/>
    </row>
    <row r="45" spans="1:25" s="59" customFormat="1" ht="14.4" x14ac:dyDescent="0.3">
      <c r="A45" s="199"/>
      <c r="B45" s="77"/>
      <c r="C45" s="234"/>
      <c r="D45" s="289"/>
      <c r="E45" s="234"/>
      <c r="F45" s="234"/>
      <c r="G45" s="369"/>
      <c r="H45" s="235"/>
      <c r="I45" s="325"/>
      <c r="J45" s="289"/>
      <c r="K45" s="325"/>
      <c r="L45" s="325"/>
      <c r="M45" s="325"/>
      <c r="N45" s="325"/>
      <c r="O45" s="236">
        <f t="shared" si="4"/>
        <v>0</v>
      </c>
      <c r="P45" s="6"/>
      <c r="Q45" s="6"/>
      <c r="R45" s="58"/>
      <c r="S45" s="58"/>
      <c r="T45" s="58"/>
      <c r="U45" s="58"/>
      <c r="V45" s="58"/>
      <c r="W45" s="58"/>
      <c r="X45" s="58"/>
      <c r="Y45" s="58"/>
    </row>
    <row r="46" spans="1:25" s="59" customFormat="1" ht="14.4" x14ac:dyDescent="0.3">
      <c r="A46" s="199"/>
      <c r="B46" s="77"/>
      <c r="C46" s="239"/>
      <c r="D46" s="239"/>
      <c r="E46" s="362"/>
      <c r="F46" s="362"/>
      <c r="G46" s="370"/>
      <c r="H46" s="240"/>
      <c r="I46" s="239"/>
      <c r="J46" s="359"/>
      <c r="K46" s="239"/>
      <c r="L46" s="241">
        <f>SUM(L42:L45)</f>
        <v>0</v>
      </c>
      <c r="M46" s="241">
        <f>SUM(M42:M45)</f>
        <v>0</v>
      </c>
      <c r="N46" s="241">
        <f>SUM(N42:N45)</f>
        <v>0</v>
      </c>
      <c r="O46" s="241">
        <f>SUM(O42:O45)</f>
        <v>0</v>
      </c>
      <c r="P46" s="6"/>
      <c r="Q46" s="6"/>
      <c r="R46" s="58"/>
      <c r="S46" s="58"/>
      <c r="T46" s="58"/>
      <c r="U46" s="58"/>
      <c r="V46" s="58"/>
      <c r="W46" s="58"/>
      <c r="X46" s="58"/>
      <c r="Y46" s="58"/>
    </row>
    <row r="47" spans="1:25" s="59" customFormat="1" ht="14.4" x14ac:dyDescent="0.3">
      <c r="A47" s="199">
        <v>3006</v>
      </c>
      <c r="B47" s="78" t="s">
        <v>41</v>
      </c>
      <c r="C47" s="239"/>
      <c r="D47" s="239"/>
      <c r="E47" s="363"/>
      <c r="F47" s="363"/>
      <c r="G47" s="370"/>
      <c r="H47" s="240"/>
      <c r="I47" s="239"/>
      <c r="J47" s="361"/>
      <c r="K47" s="239"/>
      <c r="L47" s="239"/>
      <c r="M47" s="239"/>
      <c r="N47" s="239"/>
      <c r="O47" s="286"/>
      <c r="P47" s="6"/>
      <c r="Q47" s="6"/>
      <c r="R47" s="58"/>
      <c r="S47" s="58"/>
      <c r="T47" s="58"/>
      <c r="U47" s="58"/>
      <c r="V47" s="58"/>
      <c r="W47" s="58"/>
      <c r="X47" s="58"/>
      <c r="Y47" s="58"/>
    </row>
    <row r="48" spans="1:25" s="59" customFormat="1" ht="14.4" x14ac:dyDescent="0.3">
      <c r="A48" s="199"/>
      <c r="B48" s="77"/>
      <c r="C48" s="234"/>
      <c r="D48" s="289"/>
      <c r="E48" s="234"/>
      <c r="F48" s="234"/>
      <c r="G48" s="369"/>
      <c r="H48" s="235"/>
      <c r="I48" s="325"/>
      <c r="J48" s="289"/>
      <c r="K48" s="325"/>
      <c r="L48" s="325"/>
      <c r="M48" s="325"/>
      <c r="N48" s="325"/>
      <c r="O48" s="236">
        <f>SUM(L48:N48)</f>
        <v>0</v>
      </c>
      <c r="P48" s="6"/>
      <c r="Q48" s="6"/>
      <c r="R48" s="58"/>
      <c r="S48" s="58"/>
      <c r="T48" s="58"/>
      <c r="U48" s="58"/>
      <c r="V48" s="58"/>
      <c r="W48" s="58"/>
      <c r="X48" s="58"/>
      <c r="Y48" s="58"/>
    </row>
    <row r="49" spans="1:25" s="59" customFormat="1" ht="14.4" x14ac:dyDescent="0.3">
      <c r="A49" s="199"/>
      <c r="B49" s="77"/>
      <c r="C49" s="256"/>
      <c r="D49" s="289"/>
      <c r="E49" s="234"/>
      <c r="F49" s="234"/>
      <c r="G49" s="369"/>
      <c r="H49" s="235"/>
      <c r="I49" s="325"/>
      <c r="J49" s="289"/>
      <c r="K49" s="325"/>
      <c r="L49" s="325"/>
      <c r="M49" s="325"/>
      <c r="N49" s="325"/>
      <c r="O49" s="236">
        <f t="shared" ref="O49:O51" si="5">SUM(L49:N49)</f>
        <v>0</v>
      </c>
      <c r="P49" s="6"/>
      <c r="Q49" s="6"/>
      <c r="R49" s="58"/>
      <c r="S49" s="58"/>
      <c r="T49" s="58"/>
      <c r="U49" s="58"/>
      <c r="V49" s="58"/>
      <c r="W49" s="58"/>
      <c r="X49" s="58"/>
      <c r="Y49" s="58"/>
    </row>
    <row r="50" spans="1:25" s="59" customFormat="1" ht="14.4" x14ac:dyDescent="0.3">
      <c r="A50" s="199"/>
      <c r="B50" s="77"/>
      <c r="C50" s="234"/>
      <c r="D50" s="289"/>
      <c r="E50" s="234"/>
      <c r="F50" s="234"/>
      <c r="G50" s="369"/>
      <c r="H50" s="235"/>
      <c r="I50" s="325"/>
      <c r="J50" s="289"/>
      <c r="K50" s="325"/>
      <c r="L50" s="325"/>
      <c r="M50" s="325"/>
      <c r="N50" s="325"/>
      <c r="O50" s="236">
        <f t="shared" si="5"/>
        <v>0</v>
      </c>
      <c r="P50" s="6"/>
      <c r="Q50" s="6"/>
      <c r="R50" s="58"/>
      <c r="S50" s="58"/>
      <c r="T50" s="58"/>
      <c r="U50" s="58"/>
      <c r="V50" s="58"/>
      <c r="W50" s="58"/>
      <c r="X50" s="58"/>
      <c r="Y50" s="58"/>
    </row>
    <row r="51" spans="1:25" s="59" customFormat="1" ht="14.4" x14ac:dyDescent="0.3">
      <c r="A51" s="199"/>
      <c r="B51" s="77"/>
      <c r="C51" s="234"/>
      <c r="D51" s="289"/>
      <c r="E51" s="234"/>
      <c r="F51" s="234"/>
      <c r="G51" s="369"/>
      <c r="H51" s="235"/>
      <c r="I51" s="325"/>
      <c r="J51" s="289"/>
      <c r="K51" s="325"/>
      <c r="L51" s="325"/>
      <c r="M51" s="325"/>
      <c r="N51" s="325"/>
      <c r="O51" s="236">
        <f t="shared" si="5"/>
        <v>0</v>
      </c>
      <c r="P51" s="6"/>
      <c r="Q51" s="6"/>
      <c r="R51" s="58"/>
      <c r="S51" s="58"/>
      <c r="T51" s="58"/>
      <c r="U51" s="58"/>
      <c r="V51" s="58"/>
      <c r="W51" s="58"/>
      <c r="X51" s="58"/>
      <c r="Y51" s="58"/>
    </row>
    <row r="52" spans="1:25" s="59" customFormat="1" ht="14.4" x14ac:dyDescent="0.3">
      <c r="A52" s="199"/>
      <c r="B52" s="77"/>
      <c r="C52" s="239"/>
      <c r="D52" s="239"/>
      <c r="E52" s="362"/>
      <c r="F52" s="362"/>
      <c r="G52" s="370"/>
      <c r="H52" s="240"/>
      <c r="I52" s="239"/>
      <c r="J52" s="359"/>
      <c r="K52" s="239"/>
      <c r="L52" s="241">
        <f>SUM(L48:L51)</f>
        <v>0</v>
      </c>
      <c r="M52" s="241">
        <f>SUM(M48:M51)</f>
        <v>0</v>
      </c>
      <c r="N52" s="241">
        <f>SUM(N48:N51)</f>
        <v>0</v>
      </c>
      <c r="O52" s="241">
        <f>SUM(O48:O51)</f>
        <v>0</v>
      </c>
      <c r="P52" s="6"/>
      <c r="Q52" s="6"/>
      <c r="R52" s="58"/>
      <c r="S52" s="58"/>
      <c r="T52" s="58"/>
      <c r="U52" s="58"/>
      <c r="V52" s="58"/>
      <c r="W52" s="58"/>
      <c r="X52" s="58"/>
      <c r="Y52" s="58"/>
    </row>
    <row r="53" spans="1:25" s="59" customFormat="1" ht="14.4" x14ac:dyDescent="0.3">
      <c r="A53" s="199">
        <v>3007</v>
      </c>
      <c r="B53" s="78" t="s">
        <v>46</v>
      </c>
      <c r="C53" s="239"/>
      <c r="D53" s="239"/>
      <c r="E53" s="363"/>
      <c r="F53" s="363"/>
      <c r="G53" s="370"/>
      <c r="H53" s="240"/>
      <c r="I53" s="239"/>
      <c r="J53" s="361"/>
      <c r="K53" s="239"/>
      <c r="L53" s="239"/>
      <c r="M53" s="239"/>
      <c r="N53" s="239"/>
      <c r="O53" s="286"/>
      <c r="P53" s="6"/>
      <c r="Q53" s="6"/>
      <c r="R53" s="58"/>
      <c r="S53" s="58"/>
      <c r="T53" s="58"/>
      <c r="U53" s="58"/>
      <c r="V53" s="58"/>
      <c r="W53" s="58"/>
      <c r="X53" s="58"/>
      <c r="Y53" s="58"/>
    </row>
    <row r="54" spans="1:25" s="59" customFormat="1" ht="14.4" x14ac:dyDescent="0.3">
      <c r="A54" s="199"/>
      <c r="B54" s="77"/>
      <c r="C54" s="234"/>
      <c r="D54" s="289"/>
      <c r="E54" s="234"/>
      <c r="F54" s="234"/>
      <c r="G54" s="369"/>
      <c r="H54" s="235"/>
      <c r="I54" s="325"/>
      <c r="J54" s="289"/>
      <c r="K54" s="325"/>
      <c r="L54" s="325"/>
      <c r="M54" s="325"/>
      <c r="N54" s="325"/>
      <c r="O54" s="236">
        <f>SUM(L54:N54)</f>
        <v>0</v>
      </c>
      <c r="P54" s="6"/>
      <c r="Q54" s="6"/>
      <c r="R54" s="58"/>
      <c r="S54" s="58"/>
      <c r="T54" s="58"/>
      <c r="U54" s="58"/>
      <c r="V54" s="58"/>
      <c r="W54" s="58"/>
      <c r="X54" s="58"/>
      <c r="Y54" s="58"/>
    </row>
    <row r="55" spans="1:25" s="59" customFormat="1" ht="14.4" x14ac:dyDescent="0.3">
      <c r="A55" s="199"/>
      <c r="B55" s="77"/>
      <c r="C55" s="256"/>
      <c r="D55" s="289"/>
      <c r="E55" s="234"/>
      <c r="F55" s="234"/>
      <c r="G55" s="369"/>
      <c r="H55" s="235"/>
      <c r="I55" s="325"/>
      <c r="J55" s="289"/>
      <c r="K55" s="325"/>
      <c r="L55" s="325"/>
      <c r="M55" s="325"/>
      <c r="N55" s="325"/>
      <c r="O55" s="236">
        <f t="shared" ref="O55:O57" si="6">SUM(L55:N55)</f>
        <v>0</v>
      </c>
      <c r="P55" s="6"/>
      <c r="Q55" s="6"/>
      <c r="R55" s="58"/>
      <c r="S55" s="58"/>
      <c r="T55" s="58"/>
      <c r="U55" s="58"/>
      <c r="V55" s="58"/>
      <c r="W55" s="58"/>
      <c r="X55" s="58"/>
      <c r="Y55" s="58"/>
    </row>
    <row r="56" spans="1:25" s="59" customFormat="1" ht="14.4" x14ac:dyDescent="0.3">
      <c r="A56" s="199"/>
      <c r="B56" s="77"/>
      <c r="C56" s="234"/>
      <c r="D56" s="289"/>
      <c r="E56" s="234"/>
      <c r="F56" s="234"/>
      <c r="G56" s="369"/>
      <c r="H56" s="235"/>
      <c r="I56" s="325"/>
      <c r="J56" s="289"/>
      <c r="K56" s="325"/>
      <c r="L56" s="325"/>
      <c r="M56" s="325"/>
      <c r="N56" s="325"/>
      <c r="O56" s="236">
        <f t="shared" si="6"/>
        <v>0</v>
      </c>
      <c r="P56" s="6"/>
      <c r="Q56" s="6"/>
      <c r="R56" s="58"/>
      <c r="S56" s="58"/>
      <c r="T56" s="58"/>
      <c r="U56" s="58"/>
      <c r="V56" s="58"/>
      <c r="W56" s="58"/>
      <c r="X56" s="58"/>
      <c r="Y56" s="58"/>
    </row>
    <row r="57" spans="1:25" s="59" customFormat="1" ht="14.4" x14ac:dyDescent="0.3">
      <c r="A57" s="199"/>
      <c r="B57" s="77"/>
      <c r="C57" s="234"/>
      <c r="D57" s="289"/>
      <c r="E57" s="234"/>
      <c r="F57" s="234"/>
      <c r="G57" s="369"/>
      <c r="H57" s="235"/>
      <c r="I57" s="325"/>
      <c r="J57" s="289"/>
      <c r="K57" s="325"/>
      <c r="L57" s="325"/>
      <c r="M57" s="325"/>
      <c r="N57" s="325"/>
      <c r="O57" s="236">
        <f t="shared" si="6"/>
        <v>0</v>
      </c>
      <c r="P57" s="6"/>
      <c r="Q57" s="6"/>
      <c r="R57" s="58"/>
      <c r="S57" s="58"/>
      <c r="T57" s="58"/>
      <c r="U57" s="58"/>
      <c r="V57" s="58"/>
      <c r="W57" s="58"/>
      <c r="X57" s="58"/>
      <c r="Y57" s="58"/>
    </row>
    <row r="58" spans="1:25" s="59" customFormat="1" ht="14.4" x14ac:dyDescent="0.3">
      <c r="A58" s="199"/>
      <c r="B58" s="77"/>
      <c r="C58" s="239"/>
      <c r="D58" s="239"/>
      <c r="E58" s="362"/>
      <c r="F58" s="362"/>
      <c r="G58" s="370"/>
      <c r="H58" s="240"/>
      <c r="I58" s="239"/>
      <c r="J58" s="359"/>
      <c r="K58" s="239"/>
      <c r="L58" s="241">
        <f>SUM(L54:L57)</f>
        <v>0</v>
      </c>
      <c r="M58" s="241">
        <f>SUM(M54:M57)</f>
        <v>0</v>
      </c>
      <c r="N58" s="241">
        <f>SUM(N54:N57)</f>
        <v>0</v>
      </c>
      <c r="O58" s="241">
        <f>SUM(O54:O57)</f>
        <v>0</v>
      </c>
      <c r="P58" s="6"/>
      <c r="Q58" s="6"/>
      <c r="R58" s="58"/>
      <c r="S58" s="58"/>
      <c r="T58" s="58"/>
      <c r="U58" s="58"/>
      <c r="V58" s="58"/>
      <c r="W58" s="58"/>
      <c r="X58" s="58"/>
      <c r="Y58" s="58"/>
    </row>
    <row r="59" spans="1:25" s="59" customFormat="1" ht="14.4" x14ac:dyDescent="0.3">
      <c r="A59" s="199">
        <v>3008</v>
      </c>
      <c r="B59" s="78" t="s">
        <v>384</v>
      </c>
      <c r="C59" s="239"/>
      <c r="D59" s="239"/>
      <c r="E59" s="363"/>
      <c r="F59" s="363"/>
      <c r="G59" s="370"/>
      <c r="H59" s="240"/>
      <c r="I59" s="239"/>
      <c r="J59" s="361"/>
      <c r="K59" s="239"/>
      <c r="L59" s="239"/>
      <c r="M59" s="239"/>
      <c r="N59" s="239"/>
      <c r="O59" s="286"/>
      <c r="P59" s="6"/>
      <c r="Q59" s="6"/>
      <c r="R59" s="58"/>
      <c r="S59" s="58"/>
      <c r="T59" s="58"/>
      <c r="U59" s="58"/>
      <c r="V59" s="58"/>
      <c r="W59" s="58"/>
      <c r="X59" s="58"/>
      <c r="Y59" s="58"/>
    </row>
    <row r="60" spans="1:25" s="59" customFormat="1" ht="14.4" x14ac:dyDescent="0.3">
      <c r="A60" s="199"/>
      <c r="B60" s="77"/>
      <c r="C60" s="234"/>
      <c r="D60" s="289"/>
      <c r="E60" s="234"/>
      <c r="F60" s="234"/>
      <c r="G60" s="369"/>
      <c r="H60" s="235"/>
      <c r="I60" s="325"/>
      <c r="J60" s="289"/>
      <c r="K60" s="325"/>
      <c r="L60" s="325"/>
      <c r="M60" s="325"/>
      <c r="N60" s="325"/>
      <c r="O60" s="236">
        <f>SUM(L60:N60)</f>
        <v>0</v>
      </c>
      <c r="P60" s="6"/>
      <c r="Q60" s="6"/>
      <c r="R60" s="58"/>
      <c r="S60" s="58"/>
      <c r="T60" s="58"/>
      <c r="U60" s="58"/>
      <c r="V60" s="58"/>
      <c r="W60" s="58"/>
      <c r="X60" s="58"/>
      <c r="Y60" s="58"/>
    </row>
    <row r="61" spans="1:25" s="59" customFormat="1" ht="14.4" x14ac:dyDescent="0.3">
      <c r="A61" s="199"/>
      <c r="B61" s="77"/>
      <c r="C61" s="256"/>
      <c r="D61" s="289"/>
      <c r="E61" s="234"/>
      <c r="F61" s="234"/>
      <c r="G61" s="369"/>
      <c r="H61" s="235"/>
      <c r="I61" s="325"/>
      <c r="J61" s="289"/>
      <c r="K61" s="325"/>
      <c r="L61" s="325"/>
      <c r="M61" s="325"/>
      <c r="N61" s="325"/>
      <c r="O61" s="236">
        <f t="shared" ref="O61:O63" si="7">SUM(L61:N61)</f>
        <v>0</v>
      </c>
      <c r="P61" s="6"/>
      <c r="Q61" s="6"/>
      <c r="R61" s="58"/>
      <c r="S61" s="58"/>
      <c r="T61" s="58"/>
      <c r="U61" s="58"/>
      <c r="V61" s="58"/>
      <c r="W61" s="58"/>
      <c r="X61" s="58"/>
      <c r="Y61" s="58"/>
    </row>
    <row r="62" spans="1:25" s="59" customFormat="1" ht="14.4" x14ac:dyDescent="0.3">
      <c r="A62" s="199"/>
      <c r="B62" s="77"/>
      <c r="C62" s="234"/>
      <c r="D62" s="289"/>
      <c r="E62" s="234"/>
      <c r="F62" s="234"/>
      <c r="G62" s="369"/>
      <c r="H62" s="235"/>
      <c r="I62" s="325"/>
      <c r="J62" s="289"/>
      <c r="K62" s="325"/>
      <c r="L62" s="325"/>
      <c r="M62" s="325"/>
      <c r="N62" s="325"/>
      <c r="O62" s="236">
        <f t="shared" si="7"/>
        <v>0</v>
      </c>
      <c r="P62" s="6"/>
      <c r="Q62" s="6"/>
      <c r="R62" s="58"/>
      <c r="S62" s="58"/>
      <c r="T62" s="58"/>
      <c r="U62" s="58"/>
      <c r="V62" s="58"/>
      <c r="W62" s="58"/>
      <c r="X62" s="58"/>
      <c r="Y62" s="58"/>
    </row>
    <row r="63" spans="1:25" s="59" customFormat="1" ht="14.4" x14ac:dyDescent="0.3">
      <c r="A63" s="199"/>
      <c r="B63" s="77"/>
      <c r="C63" s="234"/>
      <c r="D63" s="289"/>
      <c r="E63" s="234"/>
      <c r="F63" s="234"/>
      <c r="G63" s="369"/>
      <c r="H63" s="235"/>
      <c r="I63" s="325"/>
      <c r="J63" s="289"/>
      <c r="K63" s="325"/>
      <c r="L63" s="325"/>
      <c r="M63" s="325"/>
      <c r="N63" s="325"/>
      <c r="O63" s="236">
        <f t="shared" si="7"/>
        <v>0</v>
      </c>
      <c r="P63" s="6"/>
      <c r="Q63" s="6"/>
      <c r="R63" s="58"/>
      <c r="S63" s="58"/>
      <c r="T63" s="58"/>
      <c r="U63" s="58"/>
      <c r="V63" s="58"/>
      <c r="W63" s="58"/>
      <c r="X63" s="58"/>
      <c r="Y63" s="58"/>
    </row>
    <row r="64" spans="1:25" s="59" customFormat="1" ht="14.4" x14ac:dyDescent="0.3">
      <c r="A64" s="199"/>
      <c r="B64" s="77"/>
      <c r="C64" s="239"/>
      <c r="D64" s="239"/>
      <c r="E64" s="362"/>
      <c r="F64" s="362"/>
      <c r="G64" s="370"/>
      <c r="H64" s="240"/>
      <c r="I64" s="239"/>
      <c r="J64" s="359"/>
      <c r="K64" s="239"/>
      <c r="L64" s="241">
        <f>SUM(L60:L63)</f>
        <v>0</v>
      </c>
      <c r="M64" s="241">
        <f>SUM(M60:M63)</f>
        <v>0</v>
      </c>
      <c r="N64" s="241">
        <f>SUM(N60:N63)</f>
        <v>0</v>
      </c>
      <c r="O64" s="241">
        <f>SUM(O60:O63)</f>
        <v>0</v>
      </c>
      <c r="P64" s="6"/>
      <c r="Q64" s="6"/>
      <c r="R64" s="58"/>
      <c r="S64" s="58"/>
      <c r="T64" s="58"/>
      <c r="U64" s="58"/>
      <c r="V64" s="58"/>
      <c r="W64" s="58"/>
      <c r="X64" s="58"/>
      <c r="Y64" s="58"/>
    </row>
    <row r="65" spans="1:25" s="59" customFormat="1" ht="14.4" x14ac:dyDescent="0.3">
      <c r="A65" s="199">
        <v>3009</v>
      </c>
      <c r="B65" s="78" t="s">
        <v>385</v>
      </c>
      <c r="C65" s="239"/>
      <c r="D65" s="239"/>
      <c r="E65" s="363"/>
      <c r="F65" s="363"/>
      <c r="G65" s="370"/>
      <c r="H65" s="240"/>
      <c r="I65" s="239"/>
      <c r="J65" s="361"/>
      <c r="K65" s="239"/>
      <c r="L65" s="239"/>
      <c r="M65" s="239"/>
      <c r="N65" s="239"/>
      <c r="O65" s="286"/>
      <c r="P65" s="6"/>
      <c r="Q65" s="6"/>
      <c r="R65" s="58"/>
      <c r="S65" s="58"/>
      <c r="T65" s="58"/>
      <c r="U65" s="58"/>
      <c r="V65" s="58"/>
      <c r="W65" s="58"/>
      <c r="X65" s="58"/>
      <c r="Y65" s="58"/>
    </row>
    <row r="66" spans="1:25" s="59" customFormat="1" ht="14.4" x14ac:dyDescent="0.3">
      <c r="A66" s="199"/>
      <c r="B66" s="77"/>
      <c r="C66" s="234"/>
      <c r="D66" s="289"/>
      <c r="E66" s="234"/>
      <c r="F66" s="234"/>
      <c r="G66" s="369"/>
      <c r="H66" s="235"/>
      <c r="I66" s="325"/>
      <c r="J66" s="289"/>
      <c r="K66" s="325"/>
      <c r="L66" s="325"/>
      <c r="M66" s="325"/>
      <c r="N66" s="325"/>
      <c r="O66" s="236">
        <f>SUM(L66:N66)</f>
        <v>0</v>
      </c>
      <c r="P66" s="6"/>
      <c r="Q66" s="6"/>
      <c r="R66" s="58"/>
      <c r="S66" s="58"/>
      <c r="T66" s="58"/>
      <c r="U66" s="58"/>
      <c r="V66" s="58"/>
      <c r="W66" s="58"/>
      <c r="X66" s="58"/>
      <c r="Y66" s="58"/>
    </row>
    <row r="67" spans="1:25" s="59" customFormat="1" ht="14.4" x14ac:dyDescent="0.3">
      <c r="A67" s="199"/>
      <c r="B67" s="77"/>
      <c r="C67" s="256"/>
      <c r="D67" s="289"/>
      <c r="E67" s="234"/>
      <c r="F67" s="234"/>
      <c r="G67" s="369"/>
      <c r="H67" s="235"/>
      <c r="I67" s="325"/>
      <c r="J67" s="289"/>
      <c r="K67" s="325"/>
      <c r="L67" s="325"/>
      <c r="M67" s="325"/>
      <c r="N67" s="325"/>
      <c r="O67" s="236">
        <f t="shared" ref="O67:O69" si="8">SUM(L67:N67)</f>
        <v>0</v>
      </c>
      <c r="P67" s="6"/>
      <c r="Q67" s="6"/>
      <c r="R67" s="58"/>
      <c r="S67" s="58"/>
      <c r="T67" s="58"/>
      <c r="U67" s="58"/>
      <c r="V67" s="58"/>
      <c r="W67" s="58"/>
      <c r="X67" s="58"/>
      <c r="Y67" s="58"/>
    </row>
    <row r="68" spans="1:25" s="59" customFormat="1" ht="14.4" x14ac:dyDescent="0.3">
      <c r="A68" s="199"/>
      <c r="B68" s="77"/>
      <c r="C68" s="234"/>
      <c r="D68" s="289"/>
      <c r="E68" s="234"/>
      <c r="F68" s="234"/>
      <c r="G68" s="369"/>
      <c r="H68" s="235"/>
      <c r="I68" s="325"/>
      <c r="J68" s="289"/>
      <c r="K68" s="325"/>
      <c r="L68" s="325"/>
      <c r="M68" s="325"/>
      <c r="N68" s="325"/>
      <c r="O68" s="236">
        <f t="shared" si="8"/>
        <v>0</v>
      </c>
      <c r="P68" s="6"/>
      <c r="Q68" s="6"/>
      <c r="R68" s="58"/>
      <c r="S68" s="58"/>
      <c r="T68" s="58"/>
      <c r="U68" s="58"/>
      <c r="V68" s="58"/>
      <c r="W68" s="58"/>
      <c r="X68" s="58"/>
      <c r="Y68" s="58"/>
    </row>
    <row r="69" spans="1:25" s="59" customFormat="1" ht="14.4" x14ac:dyDescent="0.3">
      <c r="A69" s="199"/>
      <c r="B69" s="77"/>
      <c r="C69" s="234"/>
      <c r="D69" s="289"/>
      <c r="E69" s="234"/>
      <c r="F69" s="234"/>
      <c r="G69" s="369"/>
      <c r="H69" s="235"/>
      <c r="I69" s="325"/>
      <c r="J69" s="289"/>
      <c r="K69" s="325"/>
      <c r="L69" s="325"/>
      <c r="M69" s="325"/>
      <c r="N69" s="325"/>
      <c r="O69" s="236">
        <f t="shared" si="8"/>
        <v>0</v>
      </c>
      <c r="P69" s="6"/>
      <c r="Q69" s="6"/>
      <c r="R69" s="58"/>
      <c r="S69" s="58"/>
      <c r="T69" s="58"/>
      <c r="U69" s="58"/>
      <c r="V69" s="58"/>
      <c r="W69" s="58"/>
      <c r="X69" s="58"/>
      <c r="Y69" s="58"/>
    </row>
    <row r="70" spans="1:25" s="59" customFormat="1" ht="14.4" x14ac:dyDescent="0.3">
      <c r="A70" s="199"/>
      <c r="B70" s="77"/>
      <c r="C70" s="239"/>
      <c r="D70" s="239"/>
      <c r="E70" s="362"/>
      <c r="F70" s="362"/>
      <c r="G70" s="370"/>
      <c r="H70" s="240"/>
      <c r="I70" s="239"/>
      <c r="J70" s="359"/>
      <c r="K70" s="239"/>
      <c r="L70" s="241">
        <f>SUM(L66:L69)</f>
        <v>0</v>
      </c>
      <c r="M70" s="241">
        <f>SUM(M66:M69)</f>
        <v>0</v>
      </c>
      <c r="N70" s="241">
        <f>SUM(N66:N69)</f>
        <v>0</v>
      </c>
      <c r="O70" s="241">
        <f>SUM(O66:O69)</f>
        <v>0</v>
      </c>
      <c r="P70" s="6"/>
      <c r="Q70" s="6"/>
      <c r="R70" s="58"/>
      <c r="S70" s="58"/>
      <c r="T70" s="58"/>
      <c r="U70" s="58"/>
      <c r="V70" s="58"/>
      <c r="W70" s="58"/>
      <c r="X70" s="58"/>
      <c r="Y70" s="58"/>
    </row>
    <row r="71" spans="1:25" s="59" customFormat="1" ht="14.4" x14ac:dyDescent="0.3">
      <c r="A71" s="199"/>
      <c r="B71" s="77"/>
      <c r="C71" s="239"/>
      <c r="D71" s="239"/>
      <c r="E71" s="364"/>
      <c r="F71" s="364"/>
      <c r="G71" s="370"/>
      <c r="H71" s="240"/>
      <c r="I71" s="239"/>
      <c r="J71" s="358"/>
      <c r="K71" s="239"/>
      <c r="L71" s="239"/>
      <c r="M71" s="239"/>
      <c r="N71" s="239"/>
      <c r="O71" s="286"/>
      <c r="P71" s="6"/>
      <c r="Q71" s="6"/>
      <c r="R71" s="58"/>
      <c r="S71" s="58"/>
      <c r="T71" s="58"/>
      <c r="U71" s="58"/>
      <c r="V71" s="58"/>
      <c r="W71" s="58"/>
      <c r="X71" s="58"/>
      <c r="Y71" s="58"/>
    </row>
    <row r="72" spans="1:25" s="59" customFormat="1" ht="14.4" x14ac:dyDescent="0.3">
      <c r="A72" s="199">
        <v>3010</v>
      </c>
      <c r="B72" s="78" t="s">
        <v>100</v>
      </c>
      <c r="C72" s="239"/>
      <c r="D72" s="239"/>
      <c r="E72" s="363"/>
      <c r="F72" s="363"/>
      <c r="G72" s="370"/>
      <c r="H72" s="240"/>
      <c r="I72" s="239"/>
      <c r="J72" s="361"/>
      <c r="K72" s="239"/>
      <c r="L72" s="239"/>
      <c r="M72" s="239"/>
      <c r="N72" s="239"/>
      <c r="O72" s="286"/>
      <c r="P72" s="6"/>
      <c r="Q72" s="6"/>
      <c r="R72" s="58"/>
      <c r="S72" s="58"/>
      <c r="T72" s="58"/>
      <c r="U72" s="58"/>
      <c r="V72" s="58"/>
      <c r="W72" s="58"/>
      <c r="X72" s="58"/>
      <c r="Y72" s="58"/>
    </row>
    <row r="73" spans="1:25" s="59" customFormat="1" ht="14.4" x14ac:dyDescent="0.3">
      <c r="A73" s="199"/>
      <c r="B73" s="77"/>
      <c r="C73" s="234"/>
      <c r="D73" s="289"/>
      <c r="E73" s="234"/>
      <c r="F73" s="234"/>
      <c r="G73" s="369"/>
      <c r="H73" s="235"/>
      <c r="I73" s="325"/>
      <c r="J73" s="289"/>
      <c r="K73" s="325"/>
      <c r="L73" s="325"/>
      <c r="M73" s="325"/>
      <c r="N73" s="325"/>
      <c r="O73" s="236">
        <f>SUM(L73:N73)</f>
        <v>0</v>
      </c>
      <c r="P73" s="6"/>
      <c r="Q73" s="6"/>
      <c r="R73" s="58"/>
      <c r="S73" s="58"/>
      <c r="T73" s="58"/>
      <c r="U73" s="58"/>
      <c r="V73" s="58"/>
      <c r="W73" s="58"/>
      <c r="X73" s="58"/>
      <c r="Y73" s="58"/>
    </row>
    <row r="74" spans="1:25" s="59" customFormat="1" ht="14.4" x14ac:dyDescent="0.3">
      <c r="A74" s="199"/>
      <c r="B74" s="77"/>
      <c r="C74" s="256"/>
      <c r="D74" s="289"/>
      <c r="E74" s="234"/>
      <c r="F74" s="234"/>
      <c r="G74" s="369"/>
      <c r="H74" s="235"/>
      <c r="I74" s="325"/>
      <c r="J74" s="289"/>
      <c r="K74" s="325"/>
      <c r="L74" s="325"/>
      <c r="M74" s="325"/>
      <c r="N74" s="325"/>
      <c r="O74" s="236">
        <f t="shared" ref="O74:O76" si="9">SUM(L74:N74)</f>
        <v>0</v>
      </c>
      <c r="P74" s="6"/>
      <c r="Q74" s="6"/>
      <c r="R74" s="58"/>
      <c r="S74" s="58"/>
      <c r="T74" s="58"/>
      <c r="U74" s="58"/>
      <c r="V74" s="58"/>
      <c r="W74" s="58"/>
      <c r="X74" s="58"/>
      <c r="Y74" s="58"/>
    </row>
    <row r="75" spans="1:25" s="59" customFormat="1" ht="14.4" x14ac:dyDescent="0.3">
      <c r="A75" s="199"/>
      <c r="B75" s="77"/>
      <c r="C75" s="234"/>
      <c r="D75" s="289"/>
      <c r="E75" s="234"/>
      <c r="F75" s="234"/>
      <c r="G75" s="369"/>
      <c r="H75" s="235"/>
      <c r="I75" s="325"/>
      <c r="J75" s="289"/>
      <c r="K75" s="325"/>
      <c r="L75" s="325"/>
      <c r="M75" s="325"/>
      <c r="N75" s="325"/>
      <c r="O75" s="236">
        <f t="shared" si="9"/>
        <v>0</v>
      </c>
      <c r="P75" s="6"/>
      <c r="Q75" s="6"/>
      <c r="R75" s="58"/>
      <c r="S75" s="58"/>
      <c r="T75" s="58"/>
      <c r="U75" s="58"/>
      <c r="V75" s="58"/>
      <c r="W75" s="58"/>
      <c r="X75" s="58"/>
      <c r="Y75" s="58"/>
    </row>
    <row r="76" spans="1:25" s="59" customFormat="1" ht="14.4" x14ac:dyDescent="0.3">
      <c r="A76" s="199"/>
      <c r="B76" s="77"/>
      <c r="C76" s="234"/>
      <c r="D76" s="289"/>
      <c r="E76" s="234"/>
      <c r="F76" s="234"/>
      <c r="G76" s="369"/>
      <c r="H76" s="235"/>
      <c r="I76" s="325"/>
      <c r="J76" s="289"/>
      <c r="K76" s="325"/>
      <c r="L76" s="325"/>
      <c r="M76" s="325"/>
      <c r="N76" s="325"/>
      <c r="O76" s="236">
        <f t="shared" si="9"/>
        <v>0</v>
      </c>
      <c r="P76" s="6"/>
      <c r="Q76" s="6"/>
      <c r="R76" s="58"/>
      <c r="S76" s="58"/>
      <c r="T76" s="58"/>
      <c r="U76" s="58"/>
      <c r="V76" s="58"/>
      <c r="W76" s="58"/>
      <c r="X76" s="58"/>
      <c r="Y76" s="58"/>
    </row>
    <row r="77" spans="1:25" s="59" customFormat="1" ht="14.4" x14ac:dyDescent="0.3">
      <c r="A77" s="199"/>
      <c r="B77" s="77"/>
      <c r="C77" s="239"/>
      <c r="D77" s="239"/>
      <c r="E77" s="362"/>
      <c r="F77" s="362"/>
      <c r="G77" s="370"/>
      <c r="H77" s="240"/>
      <c r="I77" s="239"/>
      <c r="J77" s="359"/>
      <c r="K77" s="239"/>
      <c r="L77" s="241">
        <f>SUM(L73:L76)</f>
        <v>0</v>
      </c>
      <c r="M77" s="241">
        <f>SUM(M73:M76)</f>
        <v>0</v>
      </c>
      <c r="N77" s="241">
        <f>SUM(N73:N76)</f>
        <v>0</v>
      </c>
      <c r="O77" s="241">
        <f>SUM(O73:O76)</f>
        <v>0</v>
      </c>
      <c r="P77" s="6"/>
      <c r="Q77" s="6"/>
      <c r="R77" s="58"/>
      <c r="S77" s="58"/>
      <c r="T77" s="58"/>
      <c r="U77" s="58"/>
      <c r="V77" s="58"/>
      <c r="W77" s="58"/>
      <c r="X77" s="58"/>
      <c r="Y77" s="58"/>
    </row>
    <row r="78" spans="1:25" s="59" customFormat="1" ht="14.4" x14ac:dyDescent="0.3">
      <c r="A78" s="199"/>
      <c r="B78" s="77"/>
      <c r="C78" s="239"/>
      <c r="D78" s="239"/>
      <c r="E78" s="364"/>
      <c r="F78" s="364"/>
      <c r="G78" s="370"/>
      <c r="H78" s="240"/>
      <c r="I78" s="239"/>
      <c r="J78" s="358"/>
      <c r="K78" s="239"/>
      <c r="L78" s="239"/>
      <c r="M78" s="239"/>
      <c r="N78" s="239"/>
      <c r="O78" s="286"/>
      <c r="P78" s="6"/>
      <c r="Q78" s="6"/>
      <c r="R78" s="58"/>
      <c r="S78" s="58"/>
      <c r="T78" s="58"/>
      <c r="U78" s="58"/>
      <c r="V78" s="58"/>
      <c r="W78" s="58"/>
      <c r="X78" s="58"/>
      <c r="Y78" s="58"/>
    </row>
    <row r="79" spans="1:25" s="59" customFormat="1" ht="14.4" x14ac:dyDescent="0.3">
      <c r="A79" s="199">
        <v>3011</v>
      </c>
      <c r="B79" s="78" t="s">
        <v>380</v>
      </c>
      <c r="C79" s="239"/>
      <c r="D79" s="239"/>
      <c r="E79" s="363"/>
      <c r="F79" s="363"/>
      <c r="G79" s="370"/>
      <c r="H79" s="240"/>
      <c r="I79" s="239"/>
      <c r="J79" s="361"/>
      <c r="K79" s="239"/>
      <c r="L79" s="239"/>
      <c r="M79" s="239"/>
      <c r="N79" s="239"/>
      <c r="O79" s="286"/>
      <c r="P79" s="6"/>
      <c r="Q79" s="6"/>
      <c r="R79" s="58"/>
      <c r="S79" s="58"/>
      <c r="T79" s="58"/>
      <c r="U79" s="58"/>
      <c r="V79" s="58"/>
      <c r="W79" s="58"/>
      <c r="X79" s="58"/>
      <c r="Y79" s="58"/>
    </row>
    <row r="80" spans="1:25" s="59" customFormat="1" ht="14.4" x14ac:dyDescent="0.3">
      <c r="A80" s="199"/>
      <c r="B80" s="77"/>
      <c r="C80" s="234"/>
      <c r="D80" s="289"/>
      <c r="E80" s="234"/>
      <c r="F80" s="234"/>
      <c r="G80" s="369"/>
      <c r="H80" s="235"/>
      <c r="I80" s="325"/>
      <c r="J80" s="289"/>
      <c r="K80" s="325"/>
      <c r="L80" s="325"/>
      <c r="M80" s="325"/>
      <c r="N80" s="325"/>
      <c r="O80" s="236">
        <f>SUM(L80:N80)</f>
        <v>0</v>
      </c>
      <c r="P80" s="6"/>
      <c r="Q80" s="6"/>
      <c r="R80" s="58"/>
      <c r="S80" s="58"/>
      <c r="T80" s="58"/>
      <c r="U80" s="58"/>
      <c r="V80" s="58"/>
      <c r="W80" s="58"/>
      <c r="X80" s="58"/>
      <c r="Y80" s="58"/>
    </row>
    <row r="81" spans="1:25" s="59" customFormat="1" ht="14.4" x14ac:dyDescent="0.3">
      <c r="A81" s="199"/>
      <c r="B81" s="77"/>
      <c r="C81" s="256"/>
      <c r="D81" s="289"/>
      <c r="E81" s="234"/>
      <c r="F81" s="234"/>
      <c r="G81" s="369"/>
      <c r="H81" s="235"/>
      <c r="I81" s="325"/>
      <c r="J81" s="289"/>
      <c r="K81" s="325"/>
      <c r="L81" s="325"/>
      <c r="M81" s="325"/>
      <c r="N81" s="325"/>
      <c r="O81" s="236">
        <f t="shared" ref="O81:O83" si="10">SUM(L81:N81)</f>
        <v>0</v>
      </c>
      <c r="P81" s="6"/>
      <c r="Q81" s="6"/>
      <c r="R81" s="58"/>
      <c r="S81" s="58"/>
      <c r="T81" s="58"/>
      <c r="U81" s="58"/>
      <c r="V81" s="58"/>
      <c r="W81" s="58"/>
      <c r="X81" s="58"/>
      <c r="Y81" s="58"/>
    </row>
    <row r="82" spans="1:25" s="59" customFormat="1" ht="14.4" x14ac:dyDescent="0.3">
      <c r="A82" s="199"/>
      <c r="B82" s="77"/>
      <c r="C82" s="234"/>
      <c r="D82" s="289"/>
      <c r="E82" s="234"/>
      <c r="F82" s="234"/>
      <c r="G82" s="369"/>
      <c r="H82" s="235"/>
      <c r="I82" s="325"/>
      <c r="J82" s="289"/>
      <c r="K82" s="325"/>
      <c r="L82" s="325"/>
      <c r="M82" s="325"/>
      <c r="N82" s="325"/>
      <c r="O82" s="236">
        <f t="shared" si="10"/>
        <v>0</v>
      </c>
      <c r="P82" s="6"/>
      <c r="Q82" s="6"/>
      <c r="R82" s="58"/>
      <c r="S82" s="58"/>
      <c r="T82" s="58"/>
      <c r="U82" s="58"/>
      <c r="V82" s="58"/>
      <c r="W82" s="58"/>
      <c r="X82" s="58"/>
      <c r="Y82" s="58"/>
    </row>
    <row r="83" spans="1:25" s="59" customFormat="1" ht="14.4" x14ac:dyDescent="0.3">
      <c r="A83" s="199"/>
      <c r="B83" s="77"/>
      <c r="C83" s="234"/>
      <c r="D83" s="289"/>
      <c r="E83" s="234"/>
      <c r="F83" s="234"/>
      <c r="G83" s="369"/>
      <c r="H83" s="235"/>
      <c r="I83" s="325"/>
      <c r="J83" s="289"/>
      <c r="K83" s="325"/>
      <c r="L83" s="325"/>
      <c r="M83" s="325"/>
      <c r="N83" s="325"/>
      <c r="O83" s="236">
        <f t="shared" si="10"/>
        <v>0</v>
      </c>
      <c r="P83" s="6"/>
      <c r="Q83" s="6"/>
      <c r="R83" s="58"/>
      <c r="S83" s="58"/>
      <c r="T83" s="58"/>
      <c r="U83" s="58"/>
      <c r="V83" s="58"/>
      <c r="W83" s="58"/>
      <c r="X83" s="58"/>
      <c r="Y83" s="58"/>
    </row>
    <row r="84" spans="1:25" s="59" customFormat="1" ht="14.4" x14ac:dyDescent="0.3">
      <c r="A84" s="199"/>
      <c r="B84" s="77"/>
      <c r="C84" s="239"/>
      <c r="D84" s="239"/>
      <c r="E84" s="362"/>
      <c r="F84" s="362"/>
      <c r="G84" s="370"/>
      <c r="H84" s="240"/>
      <c r="I84" s="239"/>
      <c r="J84" s="359"/>
      <c r="K84" s="239"/>
      <c r="L84" s="241">
        <f>SUM(L80:L83)</f>
        <v>0</v>
      </c>
      <c r="M84" s="241">
        <f>SUM(M80:M83)</f>
        <v>0</v>
      </c>
      <c r="N84" s="241">
        <f>SUM(N80:N83)</f>
        <v>0</v>
      </c>
      <c r="O84" s="241">
        <f>SUM(O80:O83)</f>
        <v>0</v>
      </c>
      <c r="P84" s="6"/>
      <c r="Q84" s="6"/>
      <c r="R84" s="58"/>
      <c r="S84" s="58"/>
      <c r="T84" s="58"/>
      <c r="U84" s="58"/>
      <c r="V84" s="58"/>
      <c r="W84" s="58"/>
      <c r="X84" s="58"/>
      <c r="Y84" s="58"/>
    </row>
    <row r="85" spans="1:25" s="59" customFormat="1" ht="14.4" x14ac:dyDescent="0.3">
      <c r="A85" s="199">
        <v>3012</v>
      </c>
      <c r="B85" s="78" t="s">
        <v>69</v>
      </c>
      <c r="C85" s="239"/>
      <c r="D85" s="239"/>
      <c r="E85" s="363"/>
      <c r="F85" s="363"/>
      <c r="G85" s="370"/>
      <c r="H85" s="240"/>
      <c r="I85" s="239"/>
      <c r="J85" s="361"/>
      <c r="K85" s="239"/>
      <c r="L85" s="239"/>
      <c r="M85" s="239"/>
      <c r="N85" s="239"/>
      <c r="O85" s="286"/>
      <c r="P85" s="6"/>
      <c r="Q85" s="6"/>
      <c r="R85" s="58"/>
      <c r="S85" s="58"/>
      <c r="T85" s="58"/>
      <c r="U85" s="58"/>
      <c r="V85" s="58"/>
      <c r="W85" s="58"/>
      <c r="X85" s="58"/>
      <c r="Y85" s="58"/>
    </row>
    <row r="86" spans="1:25" s="59" customFormat="1" ht="14.4" x14ac:dyDescent="0.3">
      <c r="A86" s="199"/>
      <c r="B86" s="77"/>
      <c r="C86" s="234"/>
      <c r="D86" s="289"/>
      <c r="E86" s="234"/>
      <c r="F86" s="234"/>
      <c r="G86" s="369"/>
      <c r="H86" s="235"/>
      <c r="I86" s="325"/>
      <c r="J86" s="289"/>
      <c r="K86" s="325"/>
      <c r="L86" s="325"/>
      <c r="M86" s="325"/>
      <c r="N86" s="325"/>
      <c r="O86" s="236">
        <f>SUM(L86:N86)</f>
        <v>0</v>
      </c>
      <c r="P86" s="6"/>
      <c r="Q86" s="6"/>
      <c r="R86" s="58"/>
      <c r="S86" s="58"/>
      <c r="T86" s="58"/>
      <c r="U86" s="58"/>
      <c r="V86" s="58"/>
      <c r="W86" s="58"/>
      <c r="X86" s="58"/>
      <c r="Y86" s="58"/>
    </row>
    <row r="87" spans="1:25" s="59" customFormat="1" ht="14.4" x14ac:dyDescent="0.3">
      <c r="A87" s="199"/>
      <c r="B87" s="77"/>
      <c r="C87" s="256"/>
      <c r="D87" s="289"/>
      <c r="E87" s="234"/>
      <c r="F87" s="234"/>
      <c r="G87" s="369"/>
      <c r="H87" s="235"/>
      <c r="I87" s="325"/>
      <c r="J87" s="289"/>
      <c r="K87" s="325"/>
      <c r="L87" s="325"/>
      <c r="M87" s="325"/>
      <c r="N87" s="325"/>
      <c r="O87" s="236">
        <f t="shared" ref="O87:O89" si="11">SUM(L87:N87)</f>
        <v>0</v>
      </c>
      <c r="P87" s="6"/>
      <c r="Q87" s="6"/>
      <c r="R87" s="58"/>
      <c r="S87" s="58"/>
      <c r="T87" s="58"/>
      <c r="U87" s="58"/>
      <c r="V87" s="58"/>
      <c r="W87" s="58"/>
      <c r="X87" s="58"/>
      <c r="Y87" s="58"/>
    </row>
    <row r="88" spans="1:25" s="59" customFormat="1" ht="14.4" x14ac:dyDescent="0.3">
      <c r="A88" s="199"/>
      <c r="B88" s="77"/>
      <c r="C88" s="234"/>
      <c r="D88" s="289"/>
      <c r="E88" s="234"/>
      <c r="F88" s="234"/>
      <c r="G88" s="369"/>
      <c r="H88" s="235"/>
      <c r="I88" s="325"/>
      <c r="J88" s="289"/>
      <c r="K88" s="325"/>
      <c r="L88" s="325"/>
      <c r="M88" s="325"/>
      <c r="N88" s="325"/>
      <c r="O88" s="236">
        <f t="shared" si="11"/>
        <v>0</v>
      </c>
      <c r="P88" s="6"/>
      <c r="Q88" s="6"/>
      <c r="R88" s="58"/>
      <c r="S88" s="58"/>
      <c r="T88" s="58"/>
      <c r="U88" s="58"/>
      <c r="V88" s="58"/>
      <c r="W88" s="58"/>
      <c r="X88" s="58"/>
      <c r="Y88" s="58"/>
    </row>
    <row r="89" spans="1:25" s="59" customFormat="1" ht="14.4" x14ac:dyDescent="0.3">
      <c r="A89" s="199"/>
      <c r="B89" s="77"/>
      <c r="C89" s="234"/>
      <c r="D89" s="289"/>
      <c r="E89" s="234"/>
      <c r="F89" s="234"/>
      <c r="G89" s="369"/>
      <c r="H89" s="235"/>
      <c r="I89" s="325"/>
      <c r="J89" s="289"/>
      <c r="K89" s="325"/>
      <c r="L89" s="325"/>
      <c r="M89" s="325"/>
      <c r="N89" s="325"/>
      <c r="O89" s="236">
        <f t="shared" si="11"/>
        <v>0</v>
      </c>
      <c r="P89" s="6"/>
      <c r="Q89" s="6"/>
      <c r="R89" s="58"/>
      <c r="S89" s="58"/>
      <c r="T89" s="58"/>
      <c r="U89" s="58"/>
      <c r="V89" s="58"/>
      <c r="W89" s="58"/>
      <c r="X89" s="58"/>
      <c r="Y89" s="58"/>
    </row>
    <row r="90" spans="1:25" s="59" customFormat="1" ht="14.4" x14ac:dyDescent="0.3">
      <c r="A90" s="199"/>
      <c r="B90" s="77"/>
      <c r="C90" s="239"/>
      <c r="D90" s="239"/>
      <c r="E90" s="362"/>
      <c r="F90" s="362"/>
      <c r="G90" s="370"/>
      <c r="H90" s="240"/>
      <c r="I90" s="239"/>
      <c r="J90" s="359"/>
      <c r="K90" s="239"/>
      <c r="L90" s="241">
        <f>SUM(L86:L89)</f>
        <v>0</v>
      </c>
      <c r="M90" s="241">
        <f>SUM(M86:M89)</f>
        <v>0</v>
      </c>
      <c r="N90" s="241">
        <f>SUM(N86:N89)</f>
        <v>0</v>
      </c>
      <c r="O90" s="241">
        <f>SUM(O86:O89)</f>
        <v>0</v>
      </c>
      <c r="P90" s="6"/>
      <c r="Q90" s="6"/>
      <c r="R90" s="58"/>
      <c r="S90" s="58"/>
      <c r="T90" s="58"/>
      <c r="U90" s="58"/>
      <c r="V90" s="58"/>
      <c r="W90" s="58"/>
      <c r="X90" s="58"/>
      <c r="Y90" s="58"/>
    </row>
    <row r="91" spans="1:25" s="59" customFormat="1" ht="14.4" x14ac:dyDescent="0.3">
      <c r="A91" s="199">
        <v>3013</v>
      </c>
      <c r="B91" s="78" t="s">
        <v>340</v>
      </c>
      <c r="C91" s="239"/>
      <c r="D91" s="239"/>
      <c r="E91" s="363"/>
      <c r="F91" s="363"/>
      <c r="G91" s="370"/>
      <c r="H91" s="240"/>
      <c r="I91" s="239"/>
      <c r="J91" s="361"/>
      <c r="K91" s="239"/>
      <c r="L91" s="239"/>
      <c r="M91" s="239"/>
      <c r="N91" s="239"/>
      <c r="O91" s="286"/>
      <c r="P91" s="6"/>
      <c r="Q91" s="6"/>
      <c r="R91" s="58"/>
      <c r="S91" s="58"/>
      <c r="T91" s="58"/>
      <c r="U91" s="58"/>
      <c r="V91" s="58"/>
      <c r="W91" s="58"/>
      <c r="X91" s="58"/>
      <c r="Y91" s="58"/>
    </row>
    <row r="92" spans="1:25" s="59" customFormat="1" ht="14.4" x14ac:dyDescent="0.3">
      <c r="A92" s="199"/>
      <c r="B92" s="77"/>
      <c r="C92" s="234"/>
      <c r="D92" s="289"/>
      <c r="E92" s="234"/>
      <c r="F92" s="234"/>
      <c r="G92" s="369"/>
      <c r="H92" s="235"/>
      <c r="I92" s="325"/>
      <c r="J92" s="289"/>
      <c r="K92" s="325"/>
      <c r="L92" s="325"/>
      <c r="M92" s="325"/>
      <c r="N92" s="325"/>
      <c r="O92" s="236">
        <f>SUM(L92:N92)</f>
        <v>0</v>
      </c>
      <c r="P92" s="6"/>
      <c r="Q92" s="6"/>
      <c r="R92" s="58"/>
      <c r="S92" s="58"/>
      <c r="T92" s="58"/>
      <c r="U92" s="58"/>
      <c r="V92" s="58"/>
      <c r="W92" s="58"/>
      <c r="X92" s="58"/>
      <c r="Y92" s="58"/>
    </row>
    <row r="93" spans="1:25" s="59" customFormat="1" ht="14.4" x14ac:dyDescent="0.3">
      <c r="A93" s="199"/>
      <c r="B93" s="77"/>
      <c r="C93" s="256"/>
      <c r="D93" s="289"/>
      <c r="E93" s="234"/>
      <c r="F93" s="234"/>
      <c r="G93" s="369"/>
      <c r="H93" s="235"/>
      <c r="I93" s="325"/>
      <c r="J93" s="289"/>
      <c r="K93" s="325"/>
      <c r="L93" s="325"/>
      <c r="M93" s="325"/>
      <c r="N93" s="325"/>
      <c r="O93" s="236">
        <f t="shared" ref="O93:O95" si="12">SUM(L93:N93)</f>
        <v>0</v>
      </c>
      <c r="P93" s="6"/>
      <c r="Q93" s="6"/>
      <c r="R93" s="58"/>
      <c r="S93" s="58"/>
      <c r="T93" s="58"/>
      <c r="U93" s="58"/>
      <c r="V93" s="58"/>
      <c r="W93" s="58"/>
      <c r="X93" s="58"/>
      <c r="Y93" s="58"/>
    </row>
    <row r="94" spans="1:25" s="59" customFormat="1" ht="14.4" x14ac:dyDescent="0.3">
      <c r="A94" s="199"/>
      <c r="B94" s="77"/>
      <c r="C94" s="234"/>
      <c r="D94" s="289"/>
      <c r="E94" s="234"/>
      <c r="F94" s="234"/>
      <c r="G94" s="369"/>
      <c r="H94" s="235"/>
      <c r="I94" s="325"/>
      <c r="J94" s="289"/>
      <c r="K94" s="325"/>
      <c r="L94" s="325"/>
      <c r="M94" s="325"/>
      <c r="N94" s="325"/>
      <c r="O94" s="236">
        <f t="shared" si="12"/>
        <v>0</v>
      </c>
      <c r="P94" s="6"/>
      <c r="Q94" s="6"/>
      <c r="R94" s="58"/>
      <c r="S94" s="58"/>
      <c r="T94" s="58"/>
      <c r="U94" s="58"/>
      <c r="V94" s="58"/>
      <c r="W94" s="58"/>
      <c r="X94" s="58"/>
      <c r="Y94" s="58"/>
    </row>
    <row r="95" spans="1:25" s="59" customFormat="1" ht="14.4" x14ac:dyDescent="0.3">
      <c r="A95" s="199"/>
      <c r="B95" s="77"/>
      <c r="C95" s="234"/>
      <c r="D95" s="289"/>
      <c r="E95" s="234"/>
      <c r="F95" s="234"/>
      <c r="G95" s="369"/>
      <c r="H95" s="235"/>
      <c r="I95" s="325"/>
      <c r="J95" s="289"/>
      <c r="K95" s="325"/>
      <c r="L95" s="325"/>
      <c r="M95" s="325"/>
      <c r="N95" s="325"/>
      <c r="O95" s="236">
        <f t="shared" si="12"/>
        <v>0</v>
      </c>
      <c r="P95" s="6"/>
      <c r="Q95" s="6"/>
      <c r="R95" s="58"/>
      <c r="S95" s="58"/>
      <c r="T95" s="58"/>
      <c r="U95" s="58"/>
      <c r="V95" s="58"/>
      <c r="W95" s="58"/>
      <c r="X95" s="58"/>
      <c r="Y95" s="58"/>
    </row>
    <row r="96" spans="1:25" s="59" customFormat="1" ht="14.4" x14ac:dyDescent="0.3">
      <c r="A96" s="199"/>
      <c r="B96" s="77"/>
      <c r="C96" s="239"/>
      <c r="D96" s="239"/>
      <c r="E96" s="362"/>
      <c r="F96" s="362"/>
      <c r="G96" s="370"/>
      <c r="H96" s="240"/>
      <c r="I96" s="239"/>
      <c r="J96" s="359"/>
      <c r="K96" s="239"/>
      <c r="L96" s="241">
        <f>SUM(L92:L95)</f>
        <v>0</v>
      </c>
      <c r="M96" s="241">
        <f>SUM(M92:M95)</f>
        <v>0</v>
      </c>
      <c r="N96" s="241">
        <f>SUM(N92:N95)</f>
        <v>0</v>
      </c>
      <c r="O96" s="241">
        <f>SUM(O92:O95)</f>
        <v>0</v>
      </c>
      <c r="P96" s="6"/>
      <c r="Q96" s="6"/>
      <c r="R96" s="58"/>
      <c r="S96" s="58"/>
      <c r="T96" s="58"/>
      <c r="U96" s="58"/>
      <c r="V96" s="58"/>
      <c r="W96" s="58"/>
      <c r="X96" s="58"/>
      <c r="Y96" s="58"/>
    </row>
    <row r="97" spans="1:25" s="59" customFormat="1" ht="14.4" x14ac:dyDescent="0.3">
      <c r="A97" s="199">
        <v>3014</v>
      </c>
      <c r="B97" s="77" t="s">
        <v>80</v>
      </c>
      <c r="C97" s="239"/>
      <c r="D97" s="239"/>
      <c r="E97" s="363"/>
      <c r="F97" s="363"/>
      <c r="G97" s="370"/>
      <c r="H97" s="240"/>
      <c r="I97" s="239"/>
      <c r="J97" s="361"/>
      <c r="K97" s="239"/>
      <c r="L97" s="239"/>
      <c r="M97" s="239"/>
      <c r="N97" s="239"/>
      <c r="O97" s="286"/>
      <c r="P97" s="6"/>
      <c r="Q97" s="6"/>
      <c r="R97" s="58"/>
      <c r="S97" s="58"/>
      <c r="T97" s="58"/>
      <c r="U97" s="58"/>
      <c r="V97" s="58"/>
      <c r="W97" s="58"/>
      <c r="X97" s="58"/>
      <c r="Y97" s="58"/>
    </row>
    <row r="98" spans="1:25" s="59" customFormat="1" ht="14.4" x14ac:dyDescent="0.3">
      <c r="A98" s="199"/>
      <c r="B98" s="77"/>
      <c r="C98" s="234"/>
      <c r="D98" s="289"/>
      <c r="E98" s="234"/>
      <c r="F98" s="234"/>
      <c r="G98" s="369"/>
      <c r="H98" s="235"/>
      <c r="I98" s="325"/>
      <c r="J98" s="289"/>
      <c r="K98" s="325"/>
      <c r="L98" s="325"/>
      <c r="M98" s="325"/>
      <c r="N98" s="325"/>
      <c r="O98" s="236">
        <f>SUM(L98:N98)</f>
        <v>0</v>
      </c>
      <c r="P98" s="6"/>
      <c r="Q98" s="6"/>
      <c r="R98" s="58"/>
      <c r="S98" s="58"/>
      <c r="T98" s="58"/>
      <c r="U98" s="58"/>
      <c r="V98" s="58"/>
      <c r="W98" s="58"/>
      <c r="X98" s="58"/>
      <c r="Y98" s="58"/>
    </row>
    <row r="99" spans="1:25" s="59" customFormat="1" ht="14.4" x14ac:dyDescent="0.3">
      <c r="A99" s="199"/>
      <c r="B99" s="77"/>
      <c r="C99" s="256"/>
      <c r="D99" s="289"/>
      <c r="E99" s="234"/>
      <c r="F99" s="234"/>
      <c r="G99" s="369"/>
      <c r="H99" s="235"/>
      <c r="I99" s="325"/>
      <c r="J99" s="289"/>
      <c r="K99" s="325"/>
      <c r="L99" s="325"/>
      <c r="M99" s="325"/>
      <c r="N99" s="325"/>
      <c r="O99" s="236">
        <f t="shared" ref="O99:O101" si="13">SUM(L99:N99)</f>
        <v>0</v>
      </c>
      <c r="P99" s="6"/>
      <c r="Q99" s="6"/>
      <c r="R99" s="58"/>
      <c r="S99" s="58"/>
      <c r="T99" s="58"/>
      <c r="U99" s="58"/>
      <c r="V99" s="58"/>
      <c r="W99" s="58"/>
      <c r="X99" s="58"/>
      <c r="Y99" s="58"/>
    </row>
    <row r="100" spans="1:25" s="59" customFormat="1" ht="14.4" x14ac:dyDescent="0.3">
      <c r="A100" s="199"/>
      <c r="B100" s="77"/>
      <c r="C100" s="234"/>
      <c r="D100" s="289"/>
      <c r="E100" s="234"/>
      <c r="F100" s="234"/>
      <c r="G100" s="369"/>
      <c r="H100" s="235"/>
      <c r="I100" s="325"/>
      <c r="J100" s="289"/>
      <c r="K100" s="325"/>
      <c r="L100" s="325"/>
      <c r="M100" s="325"/>
      <c r="N100" s="325"/>
      <c r="O100" s="236">
        <f t="shared" si="13"/>
        <v>0</v>
      </c>
      <c r="P100" s="6"/>
      <c r="Q100" s="6"/>
      <c r="R100" s="58"/>
      <c r="S100" s="58"/>
      <c r="T100" s="58"/>
      <c r="U100" s="58"/>
      <c r="V100" s="58"/>
      <c r="W100" s="58"/>
      <c r="X100" s="58"/>
      <c r="Y100" s="58"/>
    </row>
    <row r="101" spans="1:25" s="59" customFormat="1" ht="14.4" x14ac:dyDescent="0.3">
      <c r="A101" s="199"/>
      <c r="B101" s="77"/>
      <c r="C101" s="234"/>
      <c r="D101" s="289"/>
      <c r="E101" s="234"/>
      <c r="F101" s="234"/>
      <c r="G101" s="369"/>
      <c r="H101" s="235"/>
      <c r="I101" s="325"/>
      <c r="J101" s="289"/>
      <c r="K101" s="325"/>
      <c r="L101" s="325"/>
      <c r="M101" s="325"/>
      <c r="N101" s="325"/>
      <c r="O101" s="236">
        <f t="shared" si="13"/>
        <v>0</v>
      </c>
      <c r="P101" s="6"/>
      <c r="Q101" s="6"/>
      <c r="R101" s="58"/>
      <c r="S101" s="58"/>
      <c r="T101" s="58"/>
      <c r="U101" s="58"/>
      <c r="V101" s="58"/>
      <c r="W101" s="58"/>
      <c r="X101" s="58"/>
      <c r="Y101" s="58"/>
    </row>
    <row r="102" spans="1:25" s="59" customFormat="1" ht="14.4" x14ac:dyDescent="0.3">
      <c r="A102" s="199"/>
      <c r="B102" s="77"/>
      <c r="C102" s="239"/>
      <c r="D102" s="239"/>
      <c r="E102" s="362"/>
      <c r="F102" s="362"/>
      <c r="G102" s="370"/>
      <c r="H102" s="240"/>
      <c r="I102" s="239"/>
      <c r="J102" s="359"/>
      <c r="K102" s="239"/>
      <c r="L102" s="241">
        <f>SUM(L98:L101)</f>
        <v>0</v>
      </c>
      <c r="M102" s="241">
        <f>SUM(M98:M101)</f>
        <v>0</v>
      </c>
      <c r="N102" s="241">
        <f>SUM(N98:N101)</f>
        <v>0</v>
      </c>
      <c r="O102" s="241">
        <f>SUM(O98:O101)</f>
        <v>0</v>
      </c>
      <c r="P102" s="6"/>
      <c r="Q102" s="6"/>
      <c r="R102" s="58"/>
      <c r="S102" s="58"/>
      <c r="T102" s="58"/>
      <c r="U102" s="58"/>
      <c r="V102" s="58"/>
      <c r="W102" s="58"/>
      <c r="X102" s="58"/>
      <c r="Y102" s="58"/>
    </row>
    <row r="103" spans="1:25" s="59" customFormat="1" ht="14.4" x14ac:dyDescent="0.3">
      <c r="A103" s="199">
        <v>3015</v>
      </c>
      <c r="B103" s="77" t="s">
        <v>82</v>
      </c>
      <c r="C103" s="239"/>
      <c r="D103" s="239"/>
      <c r="E103" s="363"/>
      <c r="F103" s="363"/>
      <c r="G103" s="370"/>
      <c r="H103" s="240"/>
      <c r="I103" s="239"/>
      <c r="J103" s="361"/>
      <c r="K103" s="239"/>
      <c r="L103" s="239"/>
      <c r="M103" s="239"/>
      <c r="N103" s="239"/>
      <c r="O103" s="286"/>
      <c r="P103" s="6"/>
      <c r="Q103" s="6"/>
      <c r="R103" s="58"/>
      <c r="S103" s="58"/>
      <c r="T103" s="58"/>
      <c r="U103" s="58"/>
      <c r="V103" s="58"/>
      <c r="W103" s="58"/>
      <c r="X103" s="58"/>
      <c r="Y103" s="58"/>
    </row>
    <row r="104" spans="1:25" s="59" customFormat="1" ht="14.4" x14ac:dyDescent="0.3">
      <c r="A104" s="199"/>
      <c r="B104" s="77"/>
      <c r="C104" s="234"/>
      <c r="D104" s="289"/>
      <c r="E104" s="234"/>
      <c r="F104" s="234"/>
      <c r="G104" s="369"/>
      <c r="H104" s="235"/>
      <c r="I104" s="325"/>
      <c r="J104" s="289"/>
      <c r="K104" s="325"/>
      <c r="L104" s="325"/>
      <c r="M104" s="325"/>
      <c r="N104" s="325"/>
      <c r="O104" s="236">
        <f>SUM(L104:N104)</f>
        <v>0</v>
      </c>
      <c r="P104" s="6"/>
      <c r="Q104" s="6"/>
      <c r="R104" s="58"/>
      <c r="S104" s="58"/>
      <c r="T104" s="58"/>
      <c r="U104" s="58"/>
      <c r="V104" s="58"/>
      <c r="W104" s="58"/>
      <c r="X104" s="58"/>
      <c r="Y104" s="58"/>
    </row>
    <row r="105" spans="1:25" s="59" customFormat="1" ht="14.4" x14ac:dyDescent="0.3">
      <c r="A105" s="199"/>
      <c r="B105" s="77"/>
      <c r="C105" s="256"/>
      <c r="D105" s="289"/>
      <c r="E105" s="234"/>
      <c r="F105" s="234"/>
      <c r="G105" s="369"/>
      <c r="H105" s="235"/>
      <c r="I105" s="325"/>
      <c r="J105" s="289"/>
      <c r="K105" s="325"/>
      <c r="L105" s="325"/>
      <c r="M105" s="325"/>
      <c r="N105" s="325"/>
      <c r="O105" s="236">
        <f t="shared" ref="O105:O107" si="14">SUM(L105:N105)</f>
        <v>0</v>
      </c>
      <c r="P105" s="6"/>
      <c r="Q105" s="6"/>
      <c r="R105" s="58"/>
      <c r="S105" s="58"/>
      <c r="T105" s="58"/>
      <c r="U105" s="58"/>
      <c r="V105" s="58"/>
      <c r="W105" s="58"/>
      <c r="X105" s="58"/>
      <c r="Y105" s="58"/>
    </row>
    <row r="106" spans="1:25" s="59" customFormat="1" ht="14.4" x14ac:dyDescent="0.3">
      <c r="A106" s="199"/>
      <c r="B106" s="77"/>
      <c r="C106" s="234"/>
      <c r="D106" s="289"/>
      <c r="E106" s="234"/>
      <c r="F106" s="234"/>
      <c r="G106" s="369"/>
      <c r="H106" s="235"/>
      <c r="I106" s="325"/>
      <c r="J106" s="289"/>
      <c r="K106" s="325"/>
      <c r="L106" s="325"/>
      <c r="M106" s="325"/>
      <c r="N106" s="325"/>
      <c r="O106" s="236">
        <f t="shared" si="14"/>
        <v>0</v>
      </c>
      <c r="P106" s="6"/>
      <c r="Q106" s="6"/>
      <c r="R106" s="58"/>
      <c r="S106" s="58"/>
      <c r="T106" s="58"/>
      <c r="U106" s="58"/>
      <c r="V106" s="58"/>
      <c r="W106" s="58"/>
      <c r="X106" s="58"/>
      <c r="Y106" s="58"/>
    </row>
    <row r="107" spans="1:25" s="59" customFormat="1" ht="14.4" x14ac:dyDescent="0.3">
      <c r="A107" s="199"/>
      <c r="B107" s="77"/>
      <c r="C107" s="234"/>
      <c r="D107" s="289"/>
      <c r="E107" s="234"/>
      <c r="F107" s="234"/>
      <c r="G107" s="369"/>
      <c r="H107" s="235"/>
      <c r="I107" s="325"/>
      <c r="J107" s="289"/>
      <c r="K107" s="325"/>
      <c r="L107" s="325"/>
      <c r="M107" s="325"/>
      <c r="N107" s="325"/>
      <c r="O107" s="236">
        <f t="shared" si="14"/>
        <v>0</v>
      </c>
      <c r="P107" s="6"/>
      <c r="Q107" s="6"/>
      <c r="R107" s="58"/>
      <c r="S107" s="58"/>
      <c r="T107" s="58"/>
      <c r="U107" s="58"/>
      <c r="V107" s="58"/>
      <c r="W107" s="58"/>
      <c r="X107" s="58"/>
      <c r="Y107" s="58"/>
    </row>
    <row r="108" spans="1:25" s="59" customFormat="1" ht="14.4" x14ac:dyDescent="0.3">
      <c r="A108" s="199"/>
      <c r="B108" s="77"/>
      <c r="C108" s="239"/>
      <c r="D108" s="239"/>
      <c r="E108" s="239"/>
      <c r="F108" s="239"/>
      <c r="G108" s="239"/>
      <c r="H108" s="240"/>
      <c r="I108" s="239"/>
      <c r="J108" s="239"/>
      <c r="K108" s="239"/>
      <c r="L108" s="241">
        <f>SUM(L104:L107)</f>
        <v>0</v>
      </c>
      <c r="M108" s="241">
        <f>SUM(M104:M107)</f>
        <v>0</v>
      </c>
      <c r="N108" s="241">
        <f>SUM(N104:N107)</f>
        <v>0</v>
      </c>
      <c r="O108" s="241">
        <f>SUM(O104:O107)</f>
        <v>0</v>
      </c>
      <c r="P108" s="6"/>
      <c r="Q108" s="6"/>
      <c r="R108" s="58"/>
      <c r="S108" s="58"/>
      <c r="T108" s="58"/>
      <c r="U108" s="58"/>
      <c r="V108" s="58"/>
      <c r="W108" s="58"/>
      <c r="X108" s="58"/>
      <c r="Y108" s="58"/>
    </row>
    <row r="109" spans="1:25" s="59" customFormat="1" ht="15.75" customHeight="1" thickBot="1" x14ac:dyDescent="0.35">
      <c r="A109" s="199"/>
      <c r="B109" s="77"/>
      <c r="C109" s="239"/>
      <c r="D109" s="239"/>
      <c r="E109" s="239"/>
      <c r="F109" s="239"/>
      <c r="G109" s="239"/>
      <c r="H109" s="240"/>
      <c r="I109" s="239"/>
      <c r="J109" s="239"/>
      <c r="K109" s="239"/>
      <c r="L109" s="239"/>
      <c r="M109" s="239"/>
      <c r="N109" s="239"/>
      <c r="O109" s="239"/>
      <c r="P109" s="6"/>
      <c r="Q109" s="6"/>
      <c r="R109" s="58"/>
      <c r="S109" s="58"/>
      <c r="T109" s="58"/>
      <c r="U109" s="58"/>
      <c r="V109" s="58"/>
      <c r="W109" s="58"/>
      <c r="X109" s="58"/>
      <c r="Y109" s="58"/>
    </row>
    <row r="110" spans="1:25" s="59" customFormat="1" ht="15.75" customHeight="1" thickBot="1" x14ac:dyDescent="0.35">
      <c r="A110" s="199">
        <v>3016</v>
      </c>
      <c r="B110" s="77" t="s">
        <v>86</v>
      </c>
      <c r="C110" s="239"/>
      <c r="D110" s="239"/>
      <c r="E110" s="239"/>
      <c r="F110" s="239"/>
      <c r="G110" s="249"/>
      <c r="H110" s="250"/>
      <c r="I110" s="249"/>
      <c r="J110" s="249"/>
      <c r="K110" s="249"/>
      <c r="L110" s="251">
        <f>L22+L28+L34+L40+L46+L52+L58+L64+L70+L77+L84+L90+L96+L102+L108</f>
        <v>0</v>
      </c>
      <c r="M110" s="251">
        <f>M22+M28+M34+M40+M46+M52+M58+M64+M70+M77+M84+M90+M96+M102+M108</f>
        <v>0</v>
      </c>
      <c r="N110" s="251">
        <f>N22+N28+N34+N40+N46+N52+N58+N64+N70+N77+N84+N90+N96+N102+N108</f>
        <v>0</v>
      </c>
      <c r="O110" s="251">
        <f>O22+O28+O34+O40+O46+O52+O58+O64+O70+O77+O84+O90+O96+O102+O108</f>
        <v>0</v>
      </c>
      <c r="P110" s="77"/>
      <c r="Q110" s="6"/>
      <c r="R110" s="58"/>
      <c r="S110" s="58"/>
      <c r="T110" s="58"/>
      <c r="U110" s="58"/>
      <c r="V110" s="58"/>
      <c r="W110" s="58"/>
      <c r="X110" s="58"/>
      <c r="Y110" s="58"/>
    </row>
    <row r="111" spans="1:25" s="59" customFormat="1" ht="15.75" customHeight="1" thickBot="1" x14ac:dyDescent="0.35">
      <c r="A111" s="199">
        <v>3017</v>
      </c>
      <c r="B111" s="77" t="s">
        <v>361</v>
      </c>
      <c r="C111" s="346"/>
      <c r="D111" s="239"/>
      <c r="E111" s="239"/>
      <c r="F111" s="239"/>
      <c r="G111" s="239"/>
      <c r="H111" s="240"/>
      <c r="I111" s="239"/>
      <c r="J111" s="239"/>
      <c r="K111" s="239"/>
      <c r="L111" s="239"/>
      <c r="M111" s="239"/>
      <c r="N111" s="239"/>
      <c r="O111" s="239"/>
      <c r="P111" s="6"/>
      <c r="Q111" s="6"/>
      <c r="R111" s="58"/>
      <c r="S111" s="58"/>
      <c r="T111" s="58"/>
      <c r="U111" s="58"/>
      <c r="V111" s="58"/>
      <c r="W111" s="58"/>
      <c r="X111" s="58"/>
      <c r="Y111" s="58"/>
    </row>
    <row r="112" spans="1:25" s="59" customFormat="1" thickBot="1" x14ac:dyDescent="0.35">
      <c r="A112" s="199"/>
      <c r="B112" s="78"/>
      <c r="C112" s="239"/>
      <c r="D112" s="239"/>
      <c r="E112" s="239"/>
      <c r="F112" s="239"/>
      <c r="G112" s="239"/>
      <c r="H112" s="240"/>
      <c r="I112" s="239"/>
      <c r="J112" s="239"/>
      <c r="K112" s="302"/>
      <c r="L112" s="405" t="s">
        <v>350</v>
      </c>
      <c r="M112" s="406"/>
      <c r="N112" s="303"/>
      <c r="O112" s="253"/>
      <c r="P112" s="80"/>
      <c r="Q112" s="6"/>
      <c r="R112" s="58"/>
      <c r="S112" s="58"/>
      <c r="T112" s="58"/>
      <c r="U112" s="58"/>
      <c r="V112" s="58"/>
      <c r="W112" s="58"/>
      <c r="X112" s="58"/>
      <c r="Y112" s="58"/>
    </row>
    <row r="113" spans="1:25" s="59" customFormat="1" ht="42" customHeight="1" thickBot="1" x14ac:dyDescent="0.35">
      <c r="A113" s="199"/>
      <c r="B113" s="78"/>
      <c r="C113" s="239"/>
      <c r="D113" s="239"/>
      <c r="E113" s="239"/>
      <c r="F113" s="239"/>
      <c r="G113" s="239"/>
      <c r="H113" s="240"/>
      <c r="I113" s="239"/>
      <c r="J113" s="239"/>
      <c r="K113" s="304" t="s">
        <v>15</v>
      </c>
      <c r="L113" s="305" t="s">
        <v>17</v>
      </c>
      <c r="M113" s="306" t="s">
        <v>289</v>
      </c>
      <c r="N113" s="307" t="s">
        <v>293</v>
      </c>
      <c r="O113" s="308" t="s">
        <v>351</v>
      </c>
      <c r="P113" s="80"/>
      <c r="Q113" s="6"/>
      <c r="R113" s="58"/>
      <c r="S113" s="58"/>
      <c r="T113" s="58"/>
      <c r="U113" s="58"/>
      <c r="V113" s="58"/>
      <c r="W113" s="58"/>
      <c r="X113" s="58"/>
      <c r="Y113" s="58"/>
    </row>
    <row r="114" spans="1:25" s="59" customFormat="1" ht="14.4" x14ac:dyDescent="0.3">
      <c r="A114" s="199">
        <v>3018</v>
      </c>
      <c r="B114" s="77" t="s">
        <v>353</v>
      </c>
      <c r="C114" s="239"/>
      <c r="D114" s="239"/>
      <c r="E114" s="239"/>
      <c r="F114" s="239"/>
      <c r="G114" s="239"/>
      <c r="H114" s="240"/>
      <c r="I114" s="239"/>
      <c r="J114" s="239"/>
      <c r="K114" s="325"/>
      <c r="L114" s="325"/>
      <c r="M114" s="325"/>
      <c r="N114" s="257">
        <f t="shared" ref="N114:N116" si="15">SUM(K114:M114)</f>
        <v>0</v>
      </c>
      <c r="O114" s="325"/>
      <c r="P114" s="80"/>
      <c r="Q114" s="6"/>
      <c r="R114" s="58"/>
      <c r="S114" s="58"/>
      <c r="T114" s="58"/>
      <c r="U114" s="58"/>
      <c r="V114" s="58"/>
      <c r="W114" s="58"/>
      <c r="X114" s="58"/>
      <c r="Y114" s="58"/>
    </row>
    <row r="115" spans="1:25" s="59" customFormat="1" ht="14.4" x14ac:dyDescent="0.3">
      <c r="A115" s="199">
        <v>3019</v>
      </c>
      <c r="B115" s="77" t="s">
        <v>354</v>
      </c>
      <c r="C115" s="239"/>
      <c r="D115" s="239"/>
      <c r="E115" s="239"/>
      <c r="F115" s="239"/>
      <c r="G115" s="239"/>
      <c r="H115" s="240"/>
      <c r="I115" s="239"/>
      <c r="J115" s="239"/>
      <c r="K115" s="325"/>
      <c r="L115" s="325"/>
      <c r="M115" s="325"/>
      <c r="N115" s="257">
        <f t="shared" si="15"/>
        <v>0</v>
      </c>
      <c r="O115" s="325"/>
      <c r="P115" s="80"/>
      <c r="Q115" s="6"/>
      <c r="R115" s="58"/>
      <c r="S115" s="58"/>
      <c r="T115" s="58"/>
      <c r="U115" s="58"/>
      <c r="V115" s="58"/>
      <c r="W115" s="58"/>
      <c r="X115" s="58"/>
      <c r="Y115" s="58"/>
    </row>
    <row r="116" spans="1:25" s="59" customFormat="1" ht="14.4" x14ac:dyDescent="0.3">
      <c r="A116" s="199">
        <v>3020</v>
      </c>
      <c r="B116" s="77" t="s">
        <v>352</v>
      </c>
      <c r="C116" s="239"/>
      <c r="D116" s="239"/>
      <c r="E116" s="239"/>
      <c r="F116" s="239"/>
      <c r="G116" s="239"/>
      <c r="H116" s="240"/>
      <c r="I116" s="239"/>
      <c r="J116" s="239"/>
      <c r="K116" s="325"/>
      <c r="L116" s="325"/>
      <c r="M116" s="325"/>
      <c r="N116" s="257">
        <f t="shared" si="15"/>
        <v>0</v>
      </c>
      <c r="O116" s="325"/>
      <c r="P116" s="80"/>
      <c r="Q116" s="6"/>
      <c r="R116" s="58"/>
      <c r="S116" s="58"/>
      <c r="T116" s="58"/>
      <c r="U116" s="58"/>
      <c r="V116" s="58"/>
      <c r="W116" s="58"/>
      <c r="X116" s="58"/>
      <c r="Y116" s="58"/>
    </row>
    <row r="117" spans="1:25" s="59" customFormat="1" thickBot="1" x14ac:dyDescent="0.35">
      <c r="A117" s="199">
        <v>3021</v>
      </c>
      <c r="B117" s="77" t="s">
        <v>359</v>
      </c>
      <c r="C117" s="239"/>
      <c r="D117" s="239"/>
      <c r="E117" s="239"/>
      <c r="F117" s="239"/>
      <c r="G117" s="239"/>
      <c r="H117" s="240"/>
      <c r="I117" s="239"/>
      <c r="J117" s="239"/>
      <c r="K117" s="239"/>
      <c r="L117" s="239"/>
      <c r="M117" s="239"/>
      <c r="N117" s="258">
        <f>N114+N115-N116</f>
        <v>0</v>
      </c>
      <c r="O117" s="253"/>
      <c r="P117" s="80"/>
      <c r="Q117" s="6"/>
      <c r="R117" s="58"/>
      <c r="S117" s="58"/>
      <c r="T117" s="58"/>
      <c r="U117" s="58"/>
      <c r="V117" s="58"/>
      <c r="W117" s="58"/>
      <c r="X117" s="58"/>
      <c r="Y117" s="58"/>
    </row>
    <row r="118" spans="1:25" s="59" customFormat="1" ht="15.75" customHeight="1" thickTop="1" x14ac:dyDescent="0.3">
      <c r="A118" s="199"/>
      <c r="B118" s="77"/>
      <c r="C118" s="239"/>
      <c r="D118" s="239"/>
      <c r="E118" s="239"/>
      <c r="F118" s="239"/>
      <c r="G118" s="239"/>
      <c r="H118" s="240"/>
      <c r="I118" s="239"/>
      <c r="J118" s="239"/>
      <c r="K118" s="239"/>
      <c r="L118" s="239"/>
      <c r="M118" s="239"/>
      <c r="N118" s="239"/>
      <c r="O118" s="239"/>
      <c r="P118" s="6"/>
      <c r="Q118" s="6"/>
      <c r="R118" s="58"/>
      <c r="S118" s="58"/>
      <c r="T118" s="58"/>
      <c r="U118" s="58"/>
      <c r="V118" s="58"/>
      <c r="W118" s="58"/>
      <c r="X118" s="58"/>
      <c r="Y118" s="58"/>
    </row>
    <row r="119" spans="1:25" s="59" customFormat="1" ht="14.4" x14ac:dyDescent="0.3">
      <c r="A119" s="199">
        <v>3022</v>
      </c>
      <c r="B119" s="77" t="s">
        <v>430</v>
      </c>
      <c r="C119" s="239"/>
      <c r="D119" s="239"/>
      <c r="E119" s="239"/>
      <c r="F119" s="239"/>
      <c r="G119" s="239"/>
      <c r="H119" s="240"/>
      <c r="I119" s="239"/>
      <c r="J119" s="239"/>
      <c r="K119" s="239"/>
      <c r="L119" s="239"/>
      <c r="M119" s="239"/>
      <c r="N119" s="239"/>
      <c r="O119" s="325"/>
      <c r="P119" s="80"/>
      <c r="Q119" s="6"/>
      <c r="R119" s="58"/>
      <c r="S119" s="58"/>
      <c r="T119" s="58"/>
      <c r="U119" s="58"/>
      <c r="V119" s="58"/>
      <c r="W119" s="58"/>
      <c r="X119" s="58"/>
      <c r="Y119" s="58"/>
    </row>
    <row r="120" spans="1:25" s="59" customFormat="1" ht="14.4" x14ac:dyDescent="0.3">
      <c r="A120" s="199">
        <v>3023</v>
      </c>
      <c r="B120" s="77" t="s">
        <v>338</v>
      </c>
      <c r="C120" s="239"/>
      <c r="D120" s="239"/>
      <c r="E120" s="239"/>
      <c r="F120" s="239"/>
      <c r="G120" s="239"/>
      <c r="H120" s="240"/>
      <c r="I120" s="239"/>
      <c r="J120" s="239"/>
      <c r="K120" s="259"/>
      <c r="L120" s="239"/>
      <c r="M120" s="239"/>
      <c r="N120" s="239"/>
      <c r="O120" s="325"/>
      <c r="P120" s="80"/>
      <c r="Q120" s="6"/>
      <c r="R120" s="58"/>
      <c r="S120" s="58"/>
      <c r="T120" s="58"/>
      <c r="U120" s="58"/>
      <c r="V120" s="58"/>
      <c r="W120" s="58"/>
      <c r="X120" s="58"/>
      <c r="Y120" s="58"/>
    </row>
    <row r="121" spans="1:25" s="59" customFormat="1" ht="14.4" x14ac:dyDescent="0.3">
      <c r="A121" s="199">
        <v>3024</v>
      </c>
      <c r="B121" s="77" t="s">
        <v>92</v>
      </c>
      <c r="C121" s="239"/>
      <c r="D121" s="239"/>
      <c r="E121" s="239"/>
      <c r="F121" s="239"/>
      <c r="G121" s="239"/>
      <c r="H121" s="240"/>
      <c r="I121" s="239"/>
      <c r="J121" s="239"/>
      <c r="K121" s="239"/>
      <c r="L121" s="239"/>
      <c r="M121" s="239"/>
      <c r="N121" s="239"/>
      <c r="O121" s="335">
        <f>'Cover Sheet'!B17</f>
        <v>0</v>
      </c>
      <c r="P121" s="331"/>
      <c r="Q121" s="6"/>
      <c r="R121" s="58"/>
      <c r="S121" s="58"/>
      <c r="T121" s="58"/>
      <c r="U121" s="58"/>
      <c r="V121" s="58"/>
      <c r="W121" s="58"/>
      <c r="X121" s="58"/>
      <c r="Y121" s="58"/>
    </row>
    <row r="122" spans="1:25" s="59" customFormat="1" ht="14.4" x14ac:dyDescent="0.3">
      <c r="A122" s="199">
        <v>3025</v>
      </c>
      <c r="B122" s="78" t="s">
        <v>431</v>
      </c>
      <c r="C122" s="239"/>
      <c r="D122" s="239"/>
      <c r="E122" s="239"/>
      <c r="F122" s="239"/>
      <c r="G122" s="239"/>
      <c r="H122" s="240"/>
      <c r="I122" s="239"/>
      <c r="J122" s="239"/>
      <c r="K122" s="239"/>
      <c r="L122" s="239"/>
      <c r="M122" s="239"/>
      <c r="N122" s="239"/>
      <c r="O122" s="336">
        <f>IFERROR(O119/O120,0)</f>
        <v>0</v>
      </c>
      <c r="P122" s="80"/>
      <c r="Q122" s="6"/>
      <c r="R122" s="58"/>
      <c r="S122" s="58"/>
      <c r="T122" s="58"/>
      <c r="U122" s="58"/>
      <c r="V122" s="58"/>
      <c r="W122" s="58"/>
      <c r="X122" s="58"/>
      <c r="Y122" s="58"/>
    </row>
    <row r="123" spans="1:25" s="59" customFormat="1" ht="14.4" x14ac:dyDescent="0.3">
      <c r="A123" s="199">
        <v>3026</v>
      </c>
      <c r="B123" s="78" t="s">
        <v>348</v>
      </c>
      <c r="C123" s="239"/>
      <c r="D123" s="239"/>
      <c r="E123" s="239"/>
      <c r="F123" s="239"/>
      <c r="G123" s="239"/>
      <c r="H123" s="240"/>
      <c r="I123" s="239"/>
      <c r="J123" s="239"/>
      <c r="K123" s="239"/>
      <c r="L123" s="239"/>
      <c r="M123" s="239"/>
      <c r="N123" s="239"/>
      <c r="O123" s="330">
        <v>0</v>
      </c>
      <c r="P123" s="331"/>
      <c r="Q123" s="6"/>
      <c r="R123" s="58"/>
      <c r="S123" s="58"/>
      <c r="T123" s="58"/>
      <c r="U123" s="58"/>
      <c r="V123" s="58"/>
      <c r="W123" s="58"/>
      <c r="X123" s="58"/>
      <c r="Y123" s="58"/>
    </row>
    <row r="124" spans="1:25" s="59" customFormat="1" ht="14.4" x14ac:dyDescent="0.3">
      <c r="A124" s="199">
        <v>3027</v>
      </c>
      <c r="B124" s="78" t="s">
        <v>488</v>
      </c>
      <c r="C124" s="239"/>
      <c r="D124" s="239"/>
      <c r="E124" s="239"/>
      <c r="F124" s="239"/>
      <c r="G124" s="239"/>
      <c r="H124" s="240"/>
      <c r="I124" s="239"/>
      <c r="J124" s="239"/>
      <c r="K124" s="239"/>
      <c r="L124" s="239"/>
      <c r="M124" s="239"/>
      <c r="N124" s="239"/>
      <c r="O124" s="325"/>
      <c r="P124" s="334"/>
      <c r="Q124" s="6"/>
      <c r="R124" s="58"/>
      <c r="S124" s="58"/>
      <c r="T124" s="58"/>
      <c r="U124" s="58"/>
      <c r="V124" s="58"/>
      <c r="W124" s="58"/>
      <c r="X124" s="58"/>
      <c r="Y124" s="58"/>
    </row>
    <row r="125" spans="1:25" ht="14.4" x14ac:dyDescent="0.3">
      <c r="B125" s="34"/>
      <c r="C125" s="34"/>
      <c r="D125" s="34"/>
      <c r="E125" s="34"/>
      <c r="F125" s="34"/>
      <c r="G125" s="34"/>
      <c r="H125" s="159"/>
      <c r="I125" s="34"/>
      <c r="J125" s="34"/>
      <c r="K125" s="34"/>
      <c r="L125" s="34"/>
      <c r="M125" s="34"/>
      <c r="N125" s="34"/>
      <c r="O125" s="285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 ht="14.4" x14ac:dyDescent="0.3">
      <c r="B126" s="34"/>
      <c r="C126" s="34"/>
      <c r="D126" s="34"/>
      <c r="E126" s="34"/>
      <c r="F126" s="34"/>
      <c r="G126" s="34"/>
      <c r="H126" s="159"/>
      <c r="I126" s="34"/>
      <c r="J126" s="34"/>
      <c r="K126" s="34"/>
      <c r="L126" s="34"/>
      <c r="M126" s="34"/>
      <c r="N126" s="34"/>
      <c r="O126" s="34"/>
      <c r="P126" s="333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 ht="14.4" x14ac:dyDescent="0.3">
      <c r="B127" s="34"/>
      <c r="C127" s="34"/>
      <c r="D127" s="34"/>
      <c r="E127" s="34"/>
      <c r="F127" s="34"/>
      <c r="G127" s="34"/>
      <c r="H127" s="159"/>
      <c r="I127" s="34"/>
      <c r="J127" s="34"/>
      <c r="K127" s="34"/>
      <c r="L127" s="34"/>
      <c r="M127" s="34"/>
      <c r="N127" s="34"/>
      <c r="O127" s="34"/>
      <c r="P127" s="326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 ht="14.4" x14ac:dyDescent="0.3">
      <c r="B128" s="34"/>
      <c r="C128" s="34"/>
      <c r="D128" s="34"/>
      <c r="E128" s="34"/>
      <c r="F128" s="34"/>
      <c r="G128" s="34"/>
      <c r="H128" s="159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 ht="14.4" x14ac:dyDescent="0.3">
      <c r="B129" s="34"/>
      <c r="C129" s="34"/>
      <c r="D129" s="34"/>
      <c r="E129" s="34"/>
      <c r="F129" s="34"/>
      <c r="G129" s="34"/>
      <c r="H129" s="159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 ht="14.4" x14ac:dyDescent="0.3">
      <c r="B130" s="34"/>
      <c r="C130" s="34"/>
      <c r="D130" s="34"/>
      <c r="E130" s="34"/>
      <c r="F130" s="34"/>
      <c r="G130" s="34"/>
      <c r="H130" s="159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 ht="14.4" x14ac:dyDescent="0.3">
      <c r="B131" s="34"/>
      <c r="C131" s="34"/>
      <c r="D131" s="34"/>
      <c r="E131" s="34"/>
      <c r="F131" s="34"/>
      <c r="G131" s="34"/>
      <c r="H131" s="159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 ht="14.4" x14ac:dyDescent="0.3">
      <c r="B132" s="34"/>
      <c r="C132" s="34"/>
      <c r="D132" s="34"/>
      <c r="E132" s="34"/>
      <c r="F132" s="34"/>
      <c r="G132" s="34"/>
      <c r="H132" s="159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 ht="14.4" x14ac:dyDescent="0.3">
      <c r="B133" s="34"/>
      <c r="C133" s="34"/>
      <c r="D133" s="34"/>
      <c r="E133" s="34"/>
      <c r="F133" s="34"/>
      <c r="G133" s="34"/>
      <c r="H133" s="159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 ht="14.4" x14ac:dyDescent="0.3">
      <c r="B134" s="34"/>
      <c r="C134" s="34"/>
      <c r="D134" s="34"/>
      <c r="E134" s="34"/>
      <c r="F134" s="34"/>
      <c r="G134" s="34"/>
      <c r="H134" s="159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 ht="14.4" x14ac:dyDescent="0.3">
      <c r="B135" s="34"/>
      <c r="C135" s="34"/>
      <c r="D135" s="34"/>
      <c r="E135" s="34"/>
      <c r="F135" s="34"/>
      <c r="G135" s="34"/>
      <c r="H135" s="159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 ht="14.4" x14ac:dyDescent="0.3">
      <c r="B136" s="34"/>
      <c r="C136" s="34"/>
      <c r="D136" s="34"/>
      <c r="E136" s="34"/>
      <c r="F136" s="34"/>
      <c r="G136" s="34"/>
      <c r="H136" s="159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 ht="14.4" x14ac:dyDescent="0.3">
      <c r="B137" s="34"/>
      <c r="C137" s="34"/>
      <c r="D137" s="34"/>
      <c r="E137" s="34"/>
      <c r="F137" s="34"/>
      <c r="G137" s="34"/>
      <c r="H137" s="159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 ht="14.4" x14ac:dyDescent="0.3">
      <c r="B138" s="34"/>
      <c r="C138" s="34"/>
      <c r="D138" s="34"/>
      <c r="E138" s="34"/>
      <c r="F138" s="34"/>
      <c r="G138" s="34"/>
      <c r="H138" s="159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 ht="14.4" x14ac:dyDescent="0.3">
      <c r="B139" s="34"/>
      <c r="C139" s="34"/>
      <c r="D139" s="34"/>
      <c r="E139" s="34"/>
      <c r="F139" s="34"/>
      <c r="G139" s="34"/>
      <c r="H139" s="159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 ht="14.4" x14ac:dyDescent="0.3">
      <c r="B140" s="34"/>
      <c r="C140" s="34"/>
      <c r="D140" s="34"/>
      <c r="E140" s="34"/>
      <c r="F140" s="34"/>
      <c r="G140" s="34"/>
      <c r="H140" s="159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 ht="14.4" x14ac:dyDescent="0.3">
      <c r="B141" s="34"/>
      <c r="C141" s="34"/>
      <c r="D141" s="34"/>
      <c r="E141" s="34"/>
      <c r="F141" s="34"/>
      <c r="G141" s="34"/>
      <c r="H141" s="159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 ht="14.4" x14ac:dyDescent="0.3">
      <c r="B142" s="34"/>
      <c r="C142" s="34"/>
      <c r="D142" s="34"/>
      <c r="E142" s="34"/>
      <c r="F142" s="34"/>
      <c r="G142" s="34"/>
      <c r="H142" s="159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 ht="14.4" x14ac:dyDescent="0.3">
      <c r="B143" s="34"/>
      <c r="C143" s="34"/>
      <c r="D143" s="34"/>
      <c r="E143" s="34"/>
      <c r="F143" s="34"/>
      <c r="G143" s="34"/>
      <c r="H143" s="159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 ht="14.4" x14ac:dyDescent="0.3">
      <c r="B144" s="34"/>
      <c r="C144" s="34"/>
      <c r="D144" s="34"/>
      <c r="E144" s="34"/>
      <c r="F144" s="34"/>
      <c r="G144" s="34"/>
      <c r="H144" s="159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 ht="14.4" x14ac:dyDescent="0.3">
      <c r="B145" s="34"/>
      <c r="C145" s="34"/>
      <c r="D145" s="34"/>
      <c r="E145" s="34"/>
      <c r="F145" s="34"/>
      <c r="G145" s="34"/>
      <c r="H145" s="159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 ht="14.4" x14ac:dyDescent="0.3">
      <c r="B146" s="34"/>
      <c r="C146" s="34"/>
      <c r="D146" s="34"/>
      <c r="E146" s="34"/>
      <c r="F146" s="34"/>
      <c r="G146" s="34"/>
      <c r="H146" s="159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 ht="14.4" x14ac:dyDescent="0.3">
      <c r="B147" s="34"/>
      <c r="C147" s="34"/>
      <c r="D147" s="34"/>
      <c r="E147" s="34"/>
      <c r="F147" s="34"/>
      <c r="G147" s="34"/>
      <c r="H147" s="159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 ht="14.4" x14ac:dyDescent="0.3">
      <c r="B148" s="34"/>
      <c r="C148" s="34"/>
      <c r="D148" s="34"/>
      <c r="E148" s="34"/>
      <c r="F148" s="34"/>
      <c r="G148" s="34"/>
      <c r="H148" s="159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 ht="14.4" x14ac:dyDescent="0.3">
      <c r="B149" s="34"/>
      <c r="C149" s="34"/>
      <c r="D149" s="34"/>
      <c r="E149" s="34"/>
      <c r="F149" s="34"/>
      <c r="G149" s="34"/>
      <c r="H149" s="159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 ht="14.4" x14ac:dyDescent="0.3">
      <c r="B150" s="34"/>
      <c r="C150" s="34"/>
      <c r="D150" s="34"/>
      <c r="E150" s="34"/>
      <c r="F150" s="34"/>
      <c r="G150" s="34"/>
      <c r="H150" s="159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 ht="14.4" x14ac:dyDescent="0.3">
      <c r="B151" s="34"/>
      <c r="C151" s="34"/>
      <c r="D151" s="34"/>
      <c r="E151" s="34"/>
      <c r="F151" s="34"/>
      <c r="G151" s="34"/>
      <c r="H151" s="159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 ht="14.4" x14ac:dyDescent="0.3">
      <c r="B152" s="34"/>
      <c r="C152" s="34"/>
      <c r="D152" s="34"/>
      <c r="E152" s="34"/>
      <c r="F152" s="34"/>
      <c r="G152" s="34"/>
      <c r="H152" s="159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 ht="14.4" x14ac:dyDescent="0.3">
      <c r="B153" s="34"/>
      <c r="C153" s="34"/>
      <c r="D153" s="34"/>
      <c r="E153" s="34"/>
      <c r="F153" s="34"/>
      <c r="G153" s="34"/>
      <c r="H153" s="159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 ht="14.4" x14ac:dyDescent="0.3">
      <c r="B154" s="34"/>
      <c r="C154" s="34"/>
      <c r="D154" s="34"/>
      <c r="E154" s="34"/>
      <c r="F154" s="34"/>
      <c r="G154" s="34"/>
      <c r="H154" s="159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 ht="14.4" x14ac:dyDescent="0.3">
      <c r="B155" s="34"/>
      <c r="C155" s="34"/>
      <c r="D155" s="34"/>
      <c r="E155" s="34"/>
      <c r="F155" s="34"/>
      <c r="G155" s="34"/>
      <c r="H155" s="159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 ht="14.4" x14ac:dyDescent="0.3">
      <c r="B156" s="34"/>
      <c r="C156" s="34"/>
      <c r="D156" s="34"/>
      <c r="E156" s="34"/>
      <c r="F156" s="34"/>
      <c r="G156" s="34"/>
      <c r="H156" s="159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 ht="14.4" x14ac:dyDescent="0.3">
      <c r="B157" s="34"/>
      <c r="C157" s="34"/>
      <c r="D157" s="34"/>
      <c r="E157" s="34"/>
      <c r="F157" s="34"/>
      <c r="G157" s="34"/>
      <c r="H157" s="159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 ht="14.4" x14ac:dyDescent="0.3">
      <c r="B158" s="34"/>
      <c r="C158" s="34"/>
      <c r="D158" s="34"/>
      <c r="E158" s="34"/>
      <c r="F158" s="34"/>
      <c r="G158" s="34"/>
      <c r="H158" s="159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 ht="14.4" x14ac:dyDescent="0.3">
      <c r="B159" s="34"/>
      <c r="C159" s="34"/>
      <c r="D159" s="34"/>
      <c r="E159" s="34"/>
      <c r="F159" s="34"/>
      <c r="G159" s="34"/>
      <c r="H159" s="159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 ht="14.4" x14ac:dyDescent="0.3">
      <c r="B160" s="34"/>
      <c r="C160" s="34"/>
      <c r="D160" s="34"/>
      <c r="E160" s="34"/>
      <c r="F160" s="34"/>
      <c r="G160" s="34"/>
      <c r="H160" s="159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 ht="14.4" x14ac:dyDescent="0.3">
      <c r="B161" s="34"/>
      <c r="C161" s="34"/>
      <c r="D161" s="34"/>
      <c r="E161" s="34"/>
      <c r="F161" s="34"/>
      <c r="G161" s="34"/>
      <c r="H161" s="159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 ht="14.4" x14ac:dyDescent="0.3">
      <c r="B162" s="34"/>
      <c r="C162" s="34"/>
      <c r="D162" s="34"/>
      <c r="E162" s="34"/>
      <c r="F162" s="34"/>
      <c r="G162" s="34"/>
      <c r="H162" s="159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 ht="14.4" x14ac:dyDescent="0.3">
      <c r="B163" s="34"/>
      <c r="C163" s="34"/>
      <c r="D163" s="34"/>
      <c r="E163" s="34"/>
      <c r="F163" s="34"/>
      <c r="G163" s="34"/>
      <c r="H163" s="159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 ht="14.4" x14ac:dyDescent="0.3">
      <c r="B164" s="34"/>
      <c r="C164" s="34"/>
      <c r="D164" s="34"/>
      <c r="E164" s="34"/>
      <c r="F164" s="34"/>
      <c r="G164" s="34"/>
      <c r="H164" s="159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 ht="14.4" x14ac:dyDescent="0.3">
      <c r="B165" s="34"/>
      <c r="C165" s="34"/>
      <c r="D165" s="34"/>
      <c r="E165" s="34"/>
      <c r="F165" s="34"/>
      <c r="G165" s="34"/>
      <c r="H165" s="159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 ht="14.4" x14ac:dyDescent="0.3">
      <c r="B166" s="34"/>
      <c r="C166" s="34"/>
      <c r="D166" s="34"/>
      <c r="E166" s="34"/>
      <c r="F166" s="34"/>
      <c r="G166" s="34"/>
      <c r="H166" s="159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 ht="14.4" x14ac:dyDescent="0.3">
      <c r="B167" s="34"/>
      <c r="C167" s="34"/>
      <c r="D167" s="34"/>
      <c r="E167" s="34"/>
      <c r="F167" s="34"/>
      <c r="G167" s="34"/>
      <c r="H167" s="159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 ht="14.4" x14ac:dyDescent="0.3">
      <c r="B168" s="34"/>
      <c r="C168" s="34"/>
      <c r="D168" s="34"/>
      <c r="E168" s="34"/>
      <c r="F168" s="34"/>
      <c r="G168" s="34"/>
      <c r="H168" s="159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 ht="14.4" x14ac:dyDescent="0.3">
      <c r="B169" s="34"/>
      <c r="C169" s="34"/>
      <c r="D169" s="34"/>
      <c r="E169" s="34"/>
      <c r="F169" s="34"/>
      <c r="G169" s="34"/>
      <c r="H169" s="159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 ht="14.4" x14ac:dyDescent="0.3">
      <c r="B170" s="34"/>
      <c r="C170" s="34"/>
      <c r="D170" s="34"/>
      <c r="E170" s="34"/>
      <c r="F170" s="34"/>
      <c r="G170" s="34"/>
      <c r="H170" s="159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 ht="14.4" x14ac:dyDescent="0.3">
      <c r="B171" s="34"/>
      <c r="C171" s="34"/>
      <c r="D171" s="34"/>
      <c r="E171" s="34"/>
      <c r="F171" s="34"/>
      <c r="G171" s="34"/>
      <c r="H171" s="159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  <row r="172" spans="2:25" ht="14.4" x14ac:dyDescent="0.3">
      <c r="B172" s="34"/>
      <c r="C172" s="34"/>
      <c r="D172" s="34"/>
      <c r="E172" s="34"/>
      <c r="F172" s="34"/>
      <c r="G172" s="34"/>
      <c r="H172" s="159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</row>
    <row r="173" spans="2:25" ht="14.4" x14ac:dyDescent="0.3">
      <c r="B173" s="34"/>
      <c r="C173" s="34"/>
      <c r="D173" s="34"/>
      <c r="E173" s="34"/>
      <c r="F173" s="34"/>
      <c r="G173" s="34"/>
      <c r="H173" s="159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</row>
    <row r="174" spans="2:25" ht="14.4" x14ac:dyDescent="0.3">
      <c r="B174" s="34"/>
      <c r="C174" s="34"/>
      <c r="D174" s="34"/>
      <c r="E174" s="34"/>
      <c r="F174" s="34"/>
      <c r="G174" s="34"/>
      <c r="H174" s="159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</row>
    <row r="175" spans="2:25" ht="14.4" x14ac:dyDescent="0.3">
      <c r="B175" s="34"/>
      <c r="C175" s="34"/>
      <c r="D175" s="34"/>
      <c r="E175" s="34"/>
      <c r="F175" s="34"/>
      <c r="G175" s="34"/>
      <c r="H175" s="159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</row>
    <row r="176" spans="2:25" ht="14.4" x14ac:dyDescent="0.3">
      <c r="B176" s="34"/>
      <c r="C176" s="34"/>
      <c r="D176" s="34"/>
      <c r="E176" s="34"/>
      <c r="F176" s="34"/>
      <c r="G176" s="34"/>
      <c r="H176" s="159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</row>
    <row r="177" spans="2:25" ht="14.4" x14ac:dyDescent="0.3">
      <c r="B177" s="34"/>
      <c r="C177" s="34"/>
      <c r="D177" s="34"/>
      <c r="E177" s="34"/>
      <c r="F177" s="34"/>
      <c r="G177" s="34"/>
      <c r="H177" s="159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</row>
    <row r="178" spans="2:25" ht="14.4" x14ac:dyDescent="0.3">
      <c r="B178" s="34"/>
      <c r="C178" s="34"/>
      <c r="D178" s="34"/>
      <c r="E178" s="34"/>
      <c r="F178" s="34"/>
      <c r="G178" s="34"/>
      <c r="H178" s="159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</row>
    <row r="179" spans="2:25" ht="14.4" x14ac:dyDescent="0.3">
      <c r="B179" s="34"/>
      <c r="C179" s="34"/>
      <c r="D179" s="34"/>
      <c r="E179" s="34"/>
      <c r="F179" s="34"/>
      <c r="G179" s="34"/>
      <c r="H179" s="159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</row>
    <row r="180" spans="2:25" ht="14.4" x14ac:dyDescent="0.3">
      <c r="B180" s="34"/>
      <c r="C180" s="34"/>
      <c r="D180" s="34"/>
      <c r="E180" s="34"/>
      <c r="F180" s="34"/>
      <c r="G180" s="34"/>
      <c r="H180" s="159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</row>
    <row r="181" spans="2:25" ht="14.4" x14ac:dyDescent="0.3">
      <c r="B181" s="34"/>
      <c r="C181" s="34"/>
      <c r="D181" s="34"/>
      <c r="E181" s="34"/>
      <c r="F181" s="34"/>
      <c r="G181" s="34"/>
      <c r="H181" s="159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</row>
    <row r="182" spans="2:25" ht="14.4" x14ac:dyDescent="0.3">
      <c r="B182" s="34"/>
      <c r="C182" s="34"/>
      <c r="D182" s="34"/>
      <c r="E182" s="34"/>
      <c r="F182" s="34"/>
      <c r="G182" s="34"/>
      <c r="H182" s="159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</row>
    <row r="183" spans="2:25" ht="14.4" x14ac:dyDescent="0.3">
      <c r="B183" s="34"/>
      <c r="C183" s="34"/>
      <c r="D183" s="34"/>
      <c r="E183" s="34"/>
      <c r="F183" s="34"/>
      <c r="G183" s="34"/>
      <c r="H183" s="159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</row>
    <row r="184" spans="2:25" ht="14.4" x14ac:dyDescent="0.3">
      <c r="B184" s="34"/>
      <c r="C184" s="34"/>
      <c r="D184" s="34"/>
      <c r="E184" s="34"/>
      <c r="F184" s="34"/>
      <c r="G184" s="34"/>
      <c r="H184" s="159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</row>
    <row r="185" spans="2:25" ht="14.4" x14ac:dyDescent="0.3">
      <c r="B185" s="34"/>
      <c r="C185" s="34"/>
      <c r="D185" s="34"/>
      <c r="E185" s="34"/>
      <c r="F185" s="34"/>
      <c r="G185" s="34"/>
      <c r="H185" s="159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</row>
    <row r="186" spans="2:25" ht="14.4" x14ac:dyDescent="0.3">
      <c r="B186" s="34"/>
      <c r="C186" s="34"/>
      <c r="D186" s="34"/>
      <c r="E186" s="34"/>
      <c r="F186" s="34"/>
      <c r="G186" s="34"/>
      <c r="H186" s="159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</row>
    <row r="187" spans="2:25" ht="14.4" x14ac:dyDescent="0.3">
      <c r="B187" s="34"/>
      <c r="C187" s="34"/>
      <c r="D187" s="34"/>
      <c r="E187" s="34"/>
      <c r="F187" s="34"/>
      <c r="G187" s="34"/>
      <c r="H187" s="159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</row>
    <row r="188" spans="2:25" ht="14.4" x14ac:dyDescent="0.3">
      <c r="B188" s="34"/>
      <c r="C188" s="34"/>
      <c r="D188" s="34"/>
      <c r="E188" s="34"/>
      <c r="F188" s="34"/>
      <c r="G188" s="34"/>
      <c r="H188" s="159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</row>
    <row r="189" spans="2:25" ht="14.4" x14ac:dyDescent="0.3">
      <c r="B189" s="34"/>
      <c r="C189" s="34"/>
      <c r="D189" s="34"/>
      <c r="E189" s="34"/>
      <c r="F189" s="34"/>
      <c r="G189" s="34"/>
      <c r="H189" s="159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</row>
    <row r="190" spans="2:25" ht="14.4" x14ac:dyDescent="0.3">
      <c r="B190" s="34"/>
      <c r="C190" s="34"/>
      <c r="D190" s="34"/>
      <c r="E190" s="34"/>
      <c r="F190" s="34"/>
      <c r="G190" s="34"/>
      <c r="H190" s="159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</row>
    <row r="191" spans="2:25" ht="14.4" x14ac:dyDescent="0.3">
      <c r="B191" s="34"/>
      <c r="C191" s="34"/>
      <c r="D191" s="34"/>
      <c r="E191" s="34"/>
      <c r="F191" s="34"/>
      <c r="G191" s="34"/>
      <c r="H191" s="159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</row>
    <row r="192" spans="2:25" ht="14.4" x14ac:dyDescent="0.3">
      <c r="B192" s="34"/>
      <c r="C192" s="34"/>
      <c r="D192" s="34"/>
      <c r="E192" s="34"/>
      <c r="F192" s="34"/>
      <c r="G192" s="34"/>
      <c r="H192" s="159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</row>
    <row r="193" spans="2:25" ht="14.4" x14ac:dyDescent="0.3">
      <c r="B193" s="34"/>
      <c r="C193" s="34"/>
      <c r="D193" s="34"/>
      <c r="E193" s="34"/>
      <c r="F193" s="34"/>
      <c r="G193" s="34"/>
      <c r="H193" s="159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</row>
    <row r="194" spans="2:25" ht="14.4" x14ac:dyDescent="0.3">
      <c r="B194" s="34"/>
      <c r="C194" s="34"/>
      <c r="D194" s="34"/>
      <c r="E194" s="34"/>
      <c r="F194" s="34"/>
      <c r="G194" s="34"/>
      <c r="H194" s="159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</row>
    <row r="195" spans="2:25" ht="14.4" x14ac:dyDescent="0.3">
      <c r="B195" s="34"/>
      <c r="C195" s="34"/>
      <c r="D195" s="34"/>
      <c r="E195" s="34"/>
      <c r="F195" s="34"/>
      <c r="G195" s="34"/>
      <c r="H195" s="159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</row>
    <row r="196" spans="2:25" ht="14.4" x14ac:dyDescent="0.3">
      <c r="B196" s="34"/>
      <c r="C196" s="34"/>
      <c r="D196" s="34"/>
      <c r="E196" s="34"/>
      <c r="F196" s="34"/>
      <c r="G196" s="34"/>
      <c r="H196" s="159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</row>
    <row r="197" spans="2:25" ht="14.4" x14ac:dyDescent="0.3">
      <c r="B197" s="34"/>
      <c r="C197" s="34"/>
      <c r="D197" s="34"/>
      <c r="E197" s="34"/>
      <c r="F197" s="34"/>
      <c r="G197" s="34"/>
      <c r="H197" s="159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</row>
    <row r="198" spans="2:25" ht="14.4" x14ac:dyDescent="0.3">
      <c r="B198" s="34"/>
      <c r="C198" s="34"/>
      <c r="D198" s="34"/>
      <c r="E198" s="34"/>
      <c r="F198" s="34"/>
      <c r="G198" s="34"/>
      <c r="H198" s="159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</row>
    <row r="199" spans="2:25" ht="14.4" x14ac:dyDescent="0.3">
      <c r="B199" s="34"/>
      <c r="C199" s="34"/>
      <c r="D199" s="34"/>
      <c r="E199" s="34"/>
      <c r="F199" s="34"/>
      <c r="G199" s="34"/>
      <c r="H199" s="159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</row>
    <row r="200" spans="2:25" ht="14.4" x14ac:dyDescent="0.3">
      <c r="B200" s="34"/>
      <c r="C200" s="34"/>
      <c r="D200" s="34"/>
      <c r="E200" s="34"/>
      <c r="F200" s="34"/>
      <c r="G200" s="34"/>
      <c r="H200" s="159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</row>
    <row r="201" spans="2:25" ht="14.4" x14ac:dyDescent="0.3">
      <c r="B201" s="34"/>
      <c r="C201" s="34"/>
      <c r="D201" s="34"/>
      <c r="E201" s="34"/>
      <c r="F201" s="34"/>
      <c r="G201" s="34"/>
      <c r="H201" s="159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</row>
    <row r="202" spans="2:25" ht="14.4" x14ac:dyDescent="0.3">
      <c r="B202" s="34"/>
      <c r="C202" s="34"/>
      <c r="D202" s="34"/>
      <c r="E202" s="34"/>
      <c r="F202" s="34"/>
      <c r="G202" s="34"/>
      <c r="H202" s="159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</row>
    <row r="203" spans="2:25" ht="14.4" x14ac:dyDescent="0.3">
      <c r="B203" s="34"/>
      <c r="C203" s="34"/>
      <c r="D203" s="34"/>
      <c r="E203" s="34"/>
      <c r="F203" s="34"/>
      <c r="G203" s="34"/>
      <c r="H203" s="159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</row>
    <row r="204" spans="2:25" ht="14.4" x14ac:dyDescent="0.3">
      <c r="B204" s="34"/>
      <c r="C204" s="34"/>
      <c r="D204" s="34"/>
      <c r="E204" s="34"/>
      <c r="F204" s="34"/>
      <c r="G204" s="34"/>
      <c r="H204" s="159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</row>
    <row r="205" spans="2:25" ht="14.4" x14ac:dyDescent="0.3">
      <c r="B205" s="34"/>
      <c r="C205" s="34"/>
      <c r="D205" s="34"/>
      <c r="E205" s="34"/>
      <c r="F205" s="34"/>
      <c r="G205" s="34"/>
      <c r="H205" s="159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</row>
    <row r="206" spans="2:25" ht="14.4" x14ac:dyDescent="0.3">
      <c r="B206" s="34"/>
      <c r="C206" s="34"/>
      <c r="D206" s="34"/>
      <c r="E206" s="34"/>
      <c r="F206" s="34"/>
      <c r="G206" s="34"/>
      <c r="H206" s="159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</row>
    <row r="207" spans="2:25" ht="14.4" x14ac:dyDescent="0.3">
      <c r="B207" s="34"/>
      <c r="C207" s="34"/>
      <c r="D207" s="34"/>
      <c r="E207" s="34"/>
      <c r="F207" s="34"/>
      <c r="G207" s="34"/>
      <c r="H207" s="159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</row>
    <row r="208" spans="2:25" ht="14.4" x14ac:dyDescent="0.3">
      <c r="B208" s="34"/>
      <c r="C208" s="34"/>
      <c r="D208" s="34"/>
      <c r="E208" s="34"/>
      <c r="F208" s="34"/>
      <c r="G208" s="34"/>
      <c r="H208" s="159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</row>
    <row r="209" spans="2:25" ht="14.4" x14ac:dyDescent="0.3">
      <c r="B209" s="34"/>
      <c r="C209" s="34"/>
      <c r="D209" s="34"/>
      <c r="E209" s="34"/>
      <c r="F209" s="34"/>
      <c r="G209" s="34"/>
      <c r="H209" s="159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</row>
    <row r="210" spans="2:25" ht="14.4" x14ac:dyDescent="0.3">
      <c r="B210" s="34"/>
      <c r="C210" s="34"/>
      <c r="D210" s="34"/>
      <c r="E210" s="34"/>
      <c r="F210" s="34"/>
      <c r="G210" s="34"/>
      <c r="H210" s="159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</row>
    <row r="211" spans="2:25" ht="14.4" x14ac:dyDescent="0.3">
      <c r="B211" s="34"/>
      <c r="C211" s="34"/>
      <c r="D211" s="34"/>
      <c r="E211" s="34"/>
      <c r="F211" s="34"/>
      <c r="G211" s="34"/>
      <c r="H211" s="159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</row>
    <row r="212" spans="2:25" ht="14.4" x14ac:dyDescent="0.3">
      <c r="B212" s="34"/>
      <c r="C212" s="34"/>
      <c r="D212" s="34"/>
      <c r="E212" s="34"/>
      <c r="F212" s="34"/>
      <c r="G212" s="34"/>
      <c r="H212" s="159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</row>
    <row r="213" spans="2:25" ht="14.4" x14ac:dyDescent="0.3">
      <c r="B213" s="34"/>
      <c r="C213" s="34"/>
      <c r="D213" s="34"/>
      <c r="E213" s="34"/>
      <c r="F213" s="34"/>
      <c r="G213" s="34"/>
      <c r="H213" s="159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</row>
    <row r="214" spans="2:25" ht="14.4" x14ac:dyDescent="0.3">
      <c r="B214" s="34"/>
      <c r="C214" s="34"/>
      <c r="D214" s="34"/>
      <c r="E214" s="34"/>
      <c r="F214" s="34"/>
      <c r="G214" s="34"/>
      <c r="H214" s="159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</row>
    <row r="215" spans="2:25" ht="14.4" x14ac:dyDescent="0.3">
      <c r="B215" s="34"/>
      <c r="C215" s="34"/>
      <c r="D215" s="34"/>
      <c r="E215" s="34"/>
      <c r="F215" s="34"/>
      <c r="G215" s="34"/>
      <c r="H215" s="159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</row>
    <row r="216" spans="2:25" ht="14.4" x14ac:dyDescent="0.3">
      <c r="B216" s="34"/>
      <c r="C216" s="34"/>
      <c r="D216" s="34"/>
      <c r="E216" s="34"/>
      <c r="F216" s="34"/>
      <c r="G216" s="34"/>
      <c r="H216" s="159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</row>
    <row r="217" spans="2:25" ht="14.4" x14ac:dyDescent="0.3">
      <c r="B217" s="34"/>
      <c r="C217" s="34"/>
      <c r="D217" s="34"/>
      <c r="E217" s="34"/>
      <c r="F217" s="34"/>
      <c r="G217" s="34"/>
      <c r="H217" s="159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</row>
    <row r="218" spans="2:25" ht="14.4" x14ac:dyDescent="0.3">
      <c r="B218" s="34"/>
      <c r="C218" s="34"/>
      <c r="D218" s="34"/>
      <c r="E218" s="34"/>
      <c r="F218" s="34"/>
      <c r="G218" s="34"/>
      <c r="H218" s="159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</row>
    <row r="219" spans="2:25" ht="14.4" x14ac:dyDescent="0.3">
      <c r="B219" s="34"/>
      <c r="C219" s="34"/>
      <c r="D219" s="34"/>
      <c r="E219" s="34"/>
      <c r="F219" s="34"/>
      <c r="G219" s="34"/>
      <c r="H219" s="159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</row>
    <row r="220" spans="2:25" ht="14.4" x14ac:dyDescent="0.3">
      <c r="B220" s="34"/>
      <c r="C220" s="34"/>
      <c r="D220" s="34"/>
      <c r="E220" s="34"/>
      <c r="F220" s="34"/>
      <c r="G220" s="34"/>
      <c r="H220" s="159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</row>
    <row r="221" spans="2:25" ht="14.4" x14ac:dyDescent="0.3">
      <c r="B221" s="34"/>
      <c r="C221" s="34"/>
      <c r="D221" s="34"/>
      <c r="E221" s="34"/>
      <c r="F221" s="34"/>
      <c r="G221" s="34"/>
      <c r="H221" s="159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</row>
    <row r="222" spans="2:25" ht="14.4" x14ac:dyDescent="0.3">
      <c r="B222" s="34"/>
      <c r="C222" s="34"/>
      <c r="D222" s="34"/>
      <c r="E222" s="34"/>
      <c r="F222" s="34"/>
      <c r="G222" s="34"/>
      <c r="H222" s="159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</row>
    <row r="223" spans="2:25" ht="14.4" x14ac:dyDescent="0.3">
      <c r="B223" s="34"/>
      <c r="C223" s="34"/>
      <c r="D223" s="34"/>
      <c r="E223" s="34"/>
      <c r="F223" s="34"/>
      <c r="G223" s="34"/>
      <c r="H223" s="159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</row>
    <row r="224" spans="2:25" ht="14.4" x14ac:dyDescent="0.3">
      <c r="B224" s="34"/>
      <c r="C224" s="34"/>
      <c r="D224" s="34"/>
      <c r="E224" s="34"/>
      <c r="F224" s="34"/>
      <c r="G224" s="34"/>
      <c r="H224" s="159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</row>
    <row r="225" spans="2:25" ht="14.4" x14ac:dyDescent="0.3">
      <c r="B225" s="34"/>
      <c r="C225" s="34"/>
      <c r="D225" s="34"/>
      <c r="E225" s="34"/>
      <c r="F225" s="34"/>
      <c r="G225" s="34"/>
      <c r="H225" s="159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</row>
    <row r="226" spans="2:25" ht="14.4" x14ac:dyDescent="0.3">
      <c r="B226" s="34"/>
      <c r="C226" s="34"/>
      <c r="D226" s="34"/>
      <c r="E226" s="34"/>
      <c r="F226" s="34"/>
      <c r="G226" s="34"/>
      <c r="H226" s="159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</row>
    <row r="227" spans="2:25" ht="14.4" x14ac:dyDescent="0.3">
      <c r="B227" s="34"/>
      <c r="C227" s="34"/>
      <c r="D227" s="34"/>
      <c r="E227" s="34"/>
      <c r="F227" s="34"/>
      <c r="G227" s="34"/>
      <c r="H227" s="159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</row>
    <row r="228" spans="2:25" ht="14.4" x14ac:dyDescent="0.3">
      <c r="B228" s="34"/>
      <c r="C228" s="34"/>
      <c r="D228" s="34"/>
      <c r="E228" s="34"/>
      <c r="F228" s="34"/>
      <c r="G228" s="34"/>
      <c r="H228" s="159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</row>
    <row r="229" spans="2:25" ht="14.4" x14ac:dyDescent="0.3">
      <c r="B229" s="34"/>
      <c r="C229" s="34"/>
      <c r="D229" s="34"/>
      <c r="E229" s="34"/>
      <c r="F229" s="34"/>
      <c r="G229" s="34"/>
      <c r="H229" s="159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</row>
    <row r="230" spans="2:25" ht="14.4" x14ac:dyDescent="0.3">
      <c r="B230" s="34"/>
      <c r="C230" s="34"/>
      <c r="D230" s="34"/>
      <c r="E230" s="34"/>
      <c r="F230" s="34"/>
      <c r="G230" s="34"/>
      <c r="H230" s="159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</row>
    <row r="231" spans="2:25" ht="14.4" x14ac:dyDescent="0.3">
      <c r="B231" s="34"/>
      <c r="C231" s="34"/>
      <c r="D231" s="34"/>
      <c r="E231" s="34"/>
      <c r="F231" s="34"/>
      <c r="G231" s="34"/>
      <c r="H231" s="159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</row>
    <row r="232" spans="2:25" ht="14.4" x14ac:dyDescent="0.3">
      <c r="B232" s="34"/>
      <c r="C232" s="34"/>
      <c r="D232" s="34"/>
      <c r="E232" s="34"/>
      <c r="F232" s="34"/>
      <c r="G232" s="34"/>
      <c r="H232" s="159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</row>
    <row r="233" spans="2:25" ht="14.4" x14ac:dyDescent="0.3">
      <c r="B233" s="34"/>
      <c r="C233" s="34"/>
      <c r="D233" s="34"/>
      <c r="E233" s="34"/>
      <c r="F233" s="34"/>
      <c r="G233" s="34"/>
      <c r="H233" s="159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</row>
    <row r="234" spans="2:25" ht="14.4" x14ac:dyDescent="0.3">
      <c r="B234" s="34"/>
      <c r="C234" s="34"/>
      <c r="D234" s="34"/>
      <c r="E234" s="34"/>
      <c r="F234" s="34"/>
      <c r="G234" s="34"/>
      <c r="H234" s="159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</row>
    <row r="235" spans="2:25" ht="14.4" x14ac:dyDescent="0.3">
      <c r="B235" s="34"/>
      <c r="C235" s="34"/>
      <c r="D235" s="34"/>
      <c r="E235" s="34"/>
      <c r="F235" s="34"/>
      <c r="G235" s="34"/>
      <c r="H235" s="159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</row>
    <row r="236" spans="2:25" ht="14.4" x14ac:dyDescent="0.3">
      <c r="B236" s="34"/>
      <c r="C236" s="34"/>
      <c r="D236" s="34"/>
      <c r="E236" s="34"/>
      <c r="F236" s="34"/>
      <c r="G236" s="34"/>
      <c r="H236" s="159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</row>
    <row r="237" spans="2:25" ht="14.4" x14ac:dyDescent="0.3">
      <c r="B237" s="34"/>
      <c r="C237" s="34"/>
      <c r="D237" s="34"/>
      <c r="E237" s="34"/>
      <c r="F237" s="34"/>
      <c r="G237" s="34"/>
      <c r="H237" s="159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</row>
    <row r="238" spans="2:25" ht="14.4" x14ac:dyDescent="0.3">
      <c r="B238" s="34"/>
      <c r="C238" s="34"/>
      <c r="D238" s="34"/>
      <c r="E238" s="34"/>
      <c r="F238" s="34"/>
      <c r="G238" s="34"/>
      <c r="H238" s="159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</row>
    <row r="239" spans="2:25" ht="14.4" x14ac:dyDescent="0.3">
      <c r="B239" s="34"/>
      <c r="C239" s="34"/>
      <c r="D239" s="34"/>
      <c r="E239" s="34"/>
      <c r="F239" s="34"/>
      <c r="G239" s="34"/>
      <c r="H239" s="159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</row>
    <row r="240" spans="2:25" ht="14.4" x14ac:dyDescent="0.3">
      <c r="B240" s="34"/>
      <c r="C240" s="34"/>
      <c r="D240" s="34"/>
      <c r="E240" s="34"/>
      <c r="F240" s="34"/>
      <c r="G240" s="34"/>
      <c r="H240" s="159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</row>
    <row r="241" spans="2:25" ht="14.4" x14ac:dyDescent="0.3">
      <c r="B241" s="34"/>
      <c r="C241" s="34"/>
      <c r="D241" s="34"/>
      <c r="E241" s="34"/>
      <c r="F241" s="34"/>
      <c r="G241" s="34"/>
      <c r="H241" s="159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</row>
    <row r="242" spans="2:25" ht="14.4" x14ac:dyDescent="0.3">
      <c r="B242" s="34"/>
      <c r="C242" s="34"/>
      <c r="D242" s="34"/>
      <c r="E242" s="34"/>
      <c r="F242" s="34"/>
      <c r="G242" s="34"/>
      <c r="H242" s="159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</row>
    <row r="243" spans="2:25" ht="14.4" x14ac:dyDescent="0.3">
      <c r="B243" s="34"/>
      <c r="C243" s="34"/>
      <c r="D243" s="34"/>
      <c r="E243" s="34"/>
      <c r="F243" s="34"/>
      <c r="G243" s="34"/>
      <c r="H243" s="159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</row>
    <row r="244" spans="2:25" ht="14.4" x14ac:dyDescent="0.3">
      <c r="B244" s="34"/>
      <c r="C244" s="34"/>
      <c r="D244" s="34"/>
      <c r="E244" s="34"/>
      <c r="F244" s="34"/>
      <c r="G244" s="34"/>
      <c r="H244" s="159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</row>
    <row r="245" spans="2:25" ht="14.4" x14ac:dyDescent="0.3">
      <c r="B245" s="34"/>
      <c r="C245" s="34"/>
      <c r="D245" s="34"/>
      <c r="E245" s="34"/>
      <c r="F245" s="34"/>
      <c r="G245" s="34"/>
      <c r="H245" s="159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</row>
    <row r="246" spans="2:25" ht="14.4" x14ac:dyDescent="0.3">
      <c r="B246" s="34"/>
      <c r="C246" s="34"/>
      <c r="D246" s="34"/>
      <c r="E246" s="34"/>
      <c r="F246" s="34"/>
      <c r="G246" s="34"/>
      <c r="H246" s="159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</row>
    <row r="247" spans="2:25" ht="14.4" x14ac:dyDescent="0.3">
      <c r="B247" s="34"/>
      <c r="C247" s="34"/>
      <c r="D247" s="34"/>
      <c r="E247" s="34"/>
      <c r="F247" s="34"/>
      <c r="G247" s="34"/>
      <c r="H247" s="159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</row>
    <row r="248" spans="2:25" ht="14.4" x14ac:dyDescent="0.3">
      <c r="B248" s="34"/>
      <c r="C248" s="34"/>
      <c r="D248" s="34"/>
      <c r="E248" s="34"/>
      <c r="F248" s="34"/>
      <c r="G248" s="34"/>
      <c r="H248" s="159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</row>
    <row r="249" spans="2:25" ht="14.4" x14ac:dyDescent="0.3">
      <c r="B249" s="34"/>
      <c r="C249" s="34"/>
      <c r="D249" s="34"/>
      <c r="E249" s="34"/>
      <c r="F249" s="34"/>
      <c r="G249" s="34"/>
      <c r="H249" s="159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</row>
    <row r="250" spans="2:25" ht="14.4" x14ac:dyDescent="0.3">
      <c r="B250" s="34"/>
      <c r="C250" s="34"/>
      <c r="D250" s="34"/>
      <c r="E250" s="34"/>
      <c r="F250" s="34"/>
      <c r="G250" s="34"/>
      <c r="H250" s="159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</row>
    <row r="251" spans="2:25" ht="14.4" x14ac:dyDescent="0.3">
      <c r="B251" s="34"/>
      <c r="C251" s="34"/>
      <c r="D251" s="34"/>
      <c r="E251" s="34"/>
      <c r="F251" s="34"/>
      <c r="G251" s="34"/>
      <c r="H251" s="159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</row>
    <row r="252" spans="2:25" ht="14.4" x14ac:dyDescent="0.3">
      <c r="B252" s="34"/>
      <c r="C252" s="34"/>
      <c r="D252" s="34"/>
      <c r="E252" s="34"/>
      <c r="F252" s="34"/>
      <c r="G252" s="34"/>
      <c r="H252" s="159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</row>
    <row r="253" spans="2:25" ht="14.4" x14ac:dyDescent="0.3">
      <c r="B253" s="34"/>
      <c r="C253" s="34"/>
      <c r="D253" s="34"/>
      <c r="E253" s="34"/>
      <c r="F253" s="34"/>
      <c r="G253" s="34"/>
      <c r="H253" s="159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</row>
    <row r="254" spans="2:25" ht="14.4" x14ac:dyDescent="0.3">
      <c r="B254" s="34"/>
      <c r="C254" s="34"/>
      <c r="D254" s="34"/>
      <c r="E254" s="34"/>
      <c r="F254" s="34"/>
      <c r="G254" s="34"/>
      <c r="H254" s="159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</row>
    <row r="255" spans="2:25" ht="14.4" x14ac:dyDescent="0.3">
      <c r="B255" s="34"/>
      <c r="C255" s="34"/>
      <c r="D255" s="34"/>
      <c r="E255" s="34"/>
      <c r="F255" s="34"/>
      <c r="G255" s="34"/>
      <c r="H255" s="159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</row>
    <row r="256" spans="2:25" ht="14.4" x14ac:dyDescent="0.3">
      <c r="B256" s="34"/>
      <c r="C256" s="34"/>
      <c r="D256" s="34"/>
      <c r="E256" s="34"/>
      <c r="F256" s="34"/>
      <c r="G256" s="34"/>
      <c r="H256" s="159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</row>
    <row r="257" spans="2:25" ht="14.4" x14ac:dyDescent="0.3">
      <c r="B257" s="34"/>
      <c r="C257" s="34"/>
      <c r="D257" s="34"/>
      <c r="E257" s="34"/>
      <c r="F257" s="34"/>
      <c r="G257" s="34"/>
      <c r="H257" s="159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</row>
    <row r="258" spans="2:25" ht="14.4" x14ac:dyDescent="0.3">
      <c r="B258" s="34"/>
      <c r="C258" s="34"/>
      <c r="D258" s="34"/>
      <c r="E258" s="34"/>
      <c r="F258" s="34"/>
      <c r="G258" s="34"/>
      <c r="H258" s="159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</row>
    <row r="259" spans="2:25" ht="14.4" x14ac:dyDescent="0.3">
      <c r="B259" s="34"/>
      <c r="C259" s="34"/>
      <c r="D259" s="34"/>
      <c r="E259" s="34"/>
      <c r="F259" s="34"/>
      <c r="G259" s="34"/>
      <c r="H259" s="159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</row>
    <row r="260" spans="2:25" ht="14.4" x14ac:dyDescent="0.3">
      <c r="B260" s="34"/>
      <c r="C260" s="34"/>
      <c r="D260" s="34"/>
      <c r="E260" s="34"/>
      <c r="F260" s="34"/>
      <c r="G260" s="34"/>
      <c r="H260" s="159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</row>
    <row r="261" spans="2:25" ht="14.4" x14ac:dyDescent="0.3">
      <c r="B261" s="34"/>
      <c r="C261" s="34"/>
      <c r="D261" s="34"/>
      <c r="E261" s="34"/>
      <c r="F261" s="34"/>
      <c r="G261" s="34"/>
      <c r="H261" s="159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</row>
    <row r="262" spans="2:25" ht="14.4" x14ac:dyDescent="0.3">
      <c r="B262" s="34"/>
      <c r="C262" s="34"/>
      <c r="D262" s="34"/>
      <c r="E262" s="34"/>
      <c r="F262" s="34"/>
      <c r="G262" s="34"/>
      <c r="H262" s="159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</row>
    <row r="263" spans="2:25" ht="14.4" x14ac:dyDescent="0.3">
      <c r="B263" s="34"/>
      <c r="C263" s="34"/>
      <c r="D263" s="34"/>
      <c r="E263" s="34"/>
      <c r="F263" s="34"/>
      <c r="G263" s="34"/>
      <c r="H263" s="159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</row>
    <row r="264" spans="2:25" ht="14.4" x14ac:dyDescent="0.3">
      <c r="B264" s="34"/>
      <c r="C264" s="34"/>
      <c r="D264" s="34"/>
      <c r="E264" s="34"/>
      <c r="F264" s="34"/>
      <c r="G264" s="34"/>
      <c r="H264" s="159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</row>
    <row r="265" spans="2:25" ht="14.4" x14ac:dyDescent="0.3">
      <c r="B265" s="34"/>
      <c r="C265" s="34"/>
      <c r="D265" s="34"/>
      <c r="E265" s="34"/>
      <c r="F265" s="34"/>
      <c r="G265" s="34"/>
      <c r="H265" s="159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</row>
    <row r="266" spans="2:25" ht="14.4" x14ac:dyDescent="0.3">
      <c r="B266" s="34"/>
      <c r="C266" s="34"/>
      <c r="D266" s="34"/>
      <c r="E266" s="34"/>
      <c r="F266" s="34"/>
      <c r="G266" s="34"/>
      <c r="H266" s="159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</row>
    <row r="267" spans="2:25" ht="14.4" x14ac:dyDescent="0.3">
      <c r="B267" s="34"/>
      <c r="C267" s="34"/>
      <c r="D267" s="34"/>
      <c r="E267" s="34"/>
      <c r="F267" s="34"/>
      <c r="G267" s="34"/>
      <c r="H267" s="159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</row>
    <row r="268" spans="2:25" ht="14.4" x14ac:dyDescent="0.3">
      <c r="B268" s="34"/>
      <c r="C268" s="34"/>
      <c r="D268" s="34"/>
      <c r="E268" s="34"/>
      <c r="F268" s="34"/>
      <c r="G268" s="34"/>
      <c r="H268" s="159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</row>
    <row r="269" spans="2:25" ht="14.4" x14ac:dyDescent="0.3">
      <c r="B269" s="34"/>
      <c r="C269" s="34"/>
      <c r="D269" s="34"/>
      <c r="E269" s="34"/>
      <c r="F269" s="34"/>
      <c r="G269" s="34"/>
      <c r="H269" s="159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</row>
    <row r="270" spans="2:25" ht="14.4" x14ac:dyDescent="0.3">
      <c r="B270" s="34"/>
      <c r="C270" s="34"/>
      <c r="D270" s="34"/>
      <c r="E270" s="34"/>
      <c r="F270" s="34"/>
      <c r="G270" s="34"/>
      <c r="H270" s="159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</row>
    <row r="271" spans="2:25" ht="14.4" x14ac:dyDescent="0.3">
      <c r="B271" s="34"/>
      <c r="C271" s="34"/>
      <c r="D271" s="34"/>
      <c r="E271" s="34"/>
      <c r="F271" s="34"/>
      <c r="G271" s="34"/>
      <c r="H271" s="159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</row>
    <row r="272" spans="2:25" ht="14.4" x14ac:dyDescent="0.3">
      <c r="B272" s="34"/>
      <c r="C272" s="34"/>
      <c r="D272" s="34"/>
      <c r="E272" s="34"/>
      <c r="F272" s="34"/>
      <c r="G272" s="34"/>
      <c r="H272" s="159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</row>
    <row r="273" spans="2:25" ht="14.4" x14ac:dyDescent="0.3">
      <c r="B273" s="34"/>
      <c r="C273" s="34"/>
      <c r="D273" s="34"/>
      <c r="E273" s="34"/>
      <c r="F273" s="34"/>
      <c r="G273" s="34"/>
      <c r="H273" s="159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</row>
    <row r="274" spans="2:25" ht="14.4" x14ac:dyDescent="0.3">
      <c r="B274" s="34"/>
      <c r="C274" s="34"/>
      <c r="D274" s="34"/>
      <c r="E274" s="34"/>
      <c r="F274" s="34"/>
      <c r="G274" s="34"/>
      <c r="H274" s="159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</row>
    <row r="275" spans="2:25" ht="14.4" x14ac:dyDescent="0.3">
      <c r="B275" s="34"/>
      <c r="C275" s="34"/>
      <c r="D275" s="34"/>
      <c r="E275" s="34"/>
      <c r="F275" s="34"/>
      <c r="G275" s="34"/>
      <c r="H275" s="159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</row>
    <row r="276" spans="2:25" ht="14.4" x14ac:dyDescent="0.3">
      <c r="B276" s="34"/>
      <c r="C276" s="34"/>
      <c r="D276" s="34"/>
      <c r="E276" s="34"/>
      <c r="F276" s="34"/>
      <c r="G276" s="34"/>
      <c r="H276" s="159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</row>
    <row r="277" spans="2:25" ht="14.4" x14ac:dyDescent="0.3">
      <c r="B277" s="34"/>
      <c r="C277" s="34"/>
      <c r="D277" s="34"/>
      <c r="E277" s="34"/>
      <c r="F277" s="34"/>
      <c r="G277" s="34"/>
      <c r="H277" s="159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</row>
    <row r="278" spans="2:25" ht="14.4" x14ac:dyDescent="0.3">
      <c r="B278" s="34"/>
      <c r="C278" s="34"/>
      <c r="D278" s="34"/>
      <c r="E278" s="34"/>
      <c r="F278" s="34"/>
      <c r="G278" s="34"/>
      <c r="H278" s="159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</row>
    <row r="279" spans="2:25" ht="14.4" x14ac:dyDescent="0.3">
      <c r="B279" s="34"/>
      <c r="C279" s="34"/>
      <c r="D279" s="34"/>
      <c r="E279" s="34"/>
      <c r="F279" s="34"/>
      <c r="G279" s="34"/>
      <c r="H279" s="159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</row>
    <row r="280" spans="2:25" ht="14.4" x14ac:dyDescent="0.3">
      <c r="B280" s="34"/>
      <c r="C280" s="34"/>
      <c r="D280" s="34"/>
      <c r="E280" s="34"/>
      <c r="F280" s="34"/>
      <c r="G280" s="34"/>
      <c r="H280" s="159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</row>
    <row r="281" spans="2:25" ht="14.4" x14ac:dyDescent="0.3">
      <c r="B281" s="34"/>
      <c r="C281" s="34"/>
      <c r="D281" s="34"/>
      <c r="E281" s="34"/>
      <c r="F281" s="34"/>
      <c r="G281" s="34"/>
      <c r="H281" s="159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</row>
    <row r="282" spans="2:25" ht="14.4" x14ac:dyDescent="0.3">
      <c r="B282" s="34"/>
      <c r="C282" s="34"/>
      <c r="D282" s="34"/>
      <c r="E282" s="34"/>
      <c r="F282" s="34"/>
      <c r="G282" s="34"/>
      <c r="H282" s="159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</row>
    <row r="283" spans="2:25" ht="14.4" x14ac:dyDescent="0.3">
      <c r="B283" s="34"/>
      <c r="C283" s="34"/>
      <c r="D283" s="34"/>
      <c r="E283" s="34"/>
      <c r="F283" s="34"/>
      <c r="G283" s="34"/>
      <c r="H283" s="159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</row>
    <row r="284" spans="2:25" ht="14.4" x14ac:dyDescent="0.3">
      <c r="B284" s="34"/>
      <c r="C284" s="34"/>
      <c r="D284" s="34"/>
      <c r="E284" s="34"/>
      <c r="F284" s="34"/>
      <c r="G284" s="34"/>
      <c r="H284" s="159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</row>
    <row r="285" spans="2:25" ht="14.4" x14ac:dyDescent="0.3">
      <c r="B285" s="34"/>
      <c r="C285" s="34"/>
      <c r="D285" s="34"/>
      <c r="E285" s="34"/>
      <c r="F285" s="34"/>
      <c r="G285" s="34"/>
      <c r="H285" s="159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</row>
    <row r="286" spans="2:25" ht="14.4" x14ac:dyDescent="0.3">
      <c r="B286" s="34"/>
      <c r="C286" s="34"/>
      <c r="D286" s="34"/>
      <c r="E286" s="34"/>
      <c r="F286" s="34"/>
      <c r="G286" s="34"/>
      <c r="H286" s="159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</row>
    <row r="287" spans="2:25" ht="14.4" x14ac:dyDescent="0.3">
      <c r="B287" s="34"/>
      <c r="C287" s="34"/>
      <c r="D287" s="34"/>
      <c r="E287" s="34"/>
      <c r="F287" s="34"/>
      <c r="G287" s="34"/>
      <c r="H287" s="159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</row>
    <row r="288" spans="2:25" ht="14.4" x14ac:dyDescent="0.3">
      <c r="B288" s="34"/>
      <c r="C288" s="34"/>
      <c r="D288" s="34"/>
      <c r="E288" s="34"/>
      <c r="F288" s="34"/>
      <c r="G288" s="34"/>
      <c r="H288" s="159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</row>
    <row r="289" spans="2:25" ht="14.4" x14ac:dyDescent="0.3">
      <c r="B289" s="34"/>
      <c r="C289" s="34"/>
      <c r="D289" s="34"/>
      <c r="E289" s="34"/>
      <c r="F289" s="34"/>
      <c r="G289" s="34"/>
      <c r="H289" s="159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</row>
    <row r="290" spans="2:25" ht="14.4" x14ac:dyDescent="0.3">
      <c r="B290" s="34"/>
      <c r="C290" s="34"/>
      <c r="D290" s="34"/>
      <c r="E290" s="34"/>
      <c r="F290" s="34"/>
      <c r="G290" s="34"/>
      <c r="H290" s="159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</row>
    <row r="291" spans="2:25" ht="14.4" x14ac:dyDescent="0.3">
      <c r="B291" s="34"/>
      <c r="C291" s="34"/>
      <c r="D291" s="34"/>
      <c r="E291" s="34"/>
      <c r="F291" s="34"/>
      <c r="G291" s="34"/>
      <c r="H291" s="159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</row>
    <row r="292" spans="2:25" ht="14.4" x14ac:dyDescent="0.3">
      <c r="B292" s="34"/>
      <c r="C292" s="34"/>
      <c r="D292" s="34"/>
      <c r="E292" s="34"/>
      <c r="F292" s="34"/>
      <c r="G292" s="34"/>
      <c r="H292" s="159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</row>
    <row r="293" spans="2:25" ht="14.4" x14ac:dyDescent="0.3">
      <c r="B293" s="34"/>
      <c r="C293" s="34"/>
      <c r="D293" s="34"/>
      <c r="E293" s="34"/>
      <c r="F293" s="34"/>
      <c r="G293" s="34"/>
      <c r="H293" s="159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</row>
    <row r="294" spans="2:25" ht="14.4" x14ac:dyDescent="0.3">
      <c r="B294" s="34"/>
      <c r="C294" s="34"/>
      <c r="D294" s="34"/>
      <c r="E294" s="34"/>
      <c r="F294" s="34"/>
      <c r="G294" s="34"/>
      <c r="H294" s="159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</row>
    <row r="295" spans="2:25" ht="14.4" x14ac:dyDescent="0.3">
      <c r="B295" s="34"/>
      <c r="C295" s="34"/>
      <c r="D295" s="34"/>
      <c r="E295" s="34"/>
      <c r="F295" s="34"/>
      <c r="G295" s="34"/>
      <c r="H295" s="159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</row>
    <row r="296" spans="2:25" ht="14.4" x14ac:dyDescent="0.3">
      <c r="B296" s="34"/>
      <c r="C296" s="34"/>
      <c r="D296" s="34"/>
      <c r="E296" s="34"/>
      <c r="F296" s="34"/>
      <c r="G296" s="34"/>
      <c r="H296" s="159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</row>
    <row r="297" spans="2:25" ht="14.4" x14ac:dyDescent="0.3">
      <c r="B297" s="34"/>
      <c r="C297" s="34"/>
      <c r="D297" s="34"/>
      <c r="E297" s="34"/>
      <c r="F297" s="34"/>
      <c r="G297" s="34"/>
      <c r="H297" s="159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</row>
    <row r="298" spans="2:25" ht="14.4" x14ac:dyDescent="0.3">
      <c r="B298" s="34"/>
      <c r="C298" s="34"/>
      <c r="D298" s="34"/>
      <c r="E298" s="34"/>
      <c r="F298" s="34"/>
      <c r="G298" s="34"/>
      <c r="H298" s="159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</row>
    <row r="299" spans="2:25" ht="14.4" x14ac:dyDescent="0.3">
      <c r="B299" s="34"/>
      <c r="C299" s="34"/>
      <c r="D299" s="34"/>
      <c r="E299" s="34"/>
      <c r="F299" s="34"/>
      <c r="G299" s="34"/>
      <c r="H299" s="159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</row>
    <row r="300" spans="2:25" ht="14.4" x14ac:dyDescent="0.3">
      <c r="B300" s="34"/>
      <c r="C300" s="34"/>
      <c r="D300" s="34"/>
      <c r="E300" s="34"/>
      <c r="F300" s="34"/>
      <c r="G300" s="34"/>
      <c r="H300" s="159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</row>
    <row r="301" spans="2:25" ht="14.4" x14ac:dyDescent="0.3">
      <c r="B301" s="34"/>
      <c r="C301" s="34"/>
      <c r="D301" s="34"/>
      <c r="E301" s="34"/>
      <c r="F301" s="34"/>
      <c r="G301" s="34"/>
      <c r="H301" s="159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</row>
    <row r="302" spans="2:25" ht="14.4" x14ac:dyDescent="0.3">
      <c r="B302" s="34"/>
      <c r="C302" s="34"/>
      <c r="D302" s="34"/>
      <c r="E302" s="34"/>
      <c r="F302" s="34"/>
      <c r="G302" s="34"/>
      <c r="H302" s="159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</row>
    <row r="303" spans="2:25" ht="14.4" x14ac:dyDescent="0.3">
      <c r="B303" s="34"/>
      <c r="C303" s="34"/>
      <c r="D303" s="34"/>
      <c r="E303" s="34"/>
      <c r="F303" s="34"/>
      <c r="G303" s="34"/>
      <c r="H303" s="159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</row>
    <row r="304" spans="2:25" ht="14.4" x14ac:dyDescent="0.3">
      <c r="B304" s="34"/>
      <c r="C304" s="34"/>
      <c r="D304" s="34"/>
      <c r="E304" s="34"/>
      <c r="F304" s="34"/>
      <c r="G304" s="34"/>
      <c r="H304" s="159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</row>
    <row r="305" spans="2:25" ht="14.4" x14ac:dyDescent="0.3">
      <c r="B305" s="34"/>
      <c r="C305" s="34"/>
      <c r="D305" s="34"/>
      <c r="E305" s="34"/>
      <c r="F305" s="34"/>
      <c r="G305" s="34"/>
      <c r="H305" s="159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</row>
    <row r="306" spans="2:25" ht="14.4" x14ac:dyDescent="0.3">
      <c r="B306" s="34"/>
      <c r="C306" s="34"/>
      <c r="D306" s="34"/>
      <c r="E306" s="34"/>
      <c r="F306" s="34"/>
      <c r="G306" s="34"/>
      <c r="H306" s="159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</row>
    <row r="307" spans="2:25" ht="14.4" x14ac:dyDescent="0.3">
      <c r="B307" s="34"/>
      <c r="C307" s="34"/>
      <c r="D307" s="34"/>
      <c r="E307" s="34"/>
      <c r="F307" s="34"/>
      <c r="G307" s="34"/>
      <c r="H307" s="159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</row>
    <row r="308" spans="2:25" ht="14.4" x14ac:dyDescent="0.3">
      <c r="B308" s="34"/>
      <c r="C308" s="34"/>
      <c r="D308" s="34"/>
      <c r="E308" s="34"/>
      <c r="F308" s="34"/>
      <c r="G308" s="34"/>
      <c r="H308" s="159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</row>
    <row r="309" spans="2:25" ht="14.4" x14ac:dyDescent="0.3">
      <c r="B309" s="34"/>
      <c r="C309" s="34"/>
      <c r="D309" s="34"/>
      <c r="E309" s="34"/>
      <c r="F309" s="34"/>
      <c r="G309" s="34"/>
      <c r="H309" s="159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</row>
    <row r="310" spans="2:25" ht="14.4" x14ac:dyDescent="0.3">
      <c r="B310" s="34"/>
      <c r="C310" s="34"/>
      <c r="D310" s="34"/>
      <c r="E310" s="34"/>
      <c r="F310" s="34"/>
      <c r="G310" s="34"/>
      <c r="H310" s="159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</row>
    <row r="311" spans="2:25" ht="14.4" x14ac:dyDescent="0.3">
      <c r="B311" s="34"/>
      <c r="C311" s="34"/>
      <c r="D311" s="34"/>
      <c r="E311" s="34"/>
      <c r="F311" s="34"/>
      <c r="G311" s="34"/>
      <c r="H311" s="159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</row>
    <row r="312" spans="2:25" ht="14.4" x14ac:dyDescent="0.3">
      <c r="B312" s="34"/>
      <c r="C312" s="34"/>
      <c r="D312" s="34"/>
      <c r="E312" s="34"/>
      <c r="F312" s="34"/>
      <c r="G312" s="34"/>
      <c r="H312" s="159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</row>
    <row r="313" spans="2:25" ht="14.4" x14ac:dyDescent="0.3">
      <c r="B313" s="34"/>
      <c r="C313" s="34"/>
      <c r="D313" s="34"/>
      <c r="E313" s="34"/>
      <c r="F313" s="34"/>
      <c r="G313" s="34"/>
      <c r="H313" s="159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</row>
    <row r="314" spans="2:25" ht="14.4" x14ac:dyDescent="0.3">
      <c r="B314" s="34"/>
      <c r="C314" s="34"/>
      <c r="D314" s="34"/>
      <c r="E314" s="34"/>
      <c r="F314" s="34"/>
      <c r="G314" s="34"/>
      <c r="H314" s="159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</row>
    <row r="315" spans="2:25" ht="14.4" x14ac:dyDescent="0.3">
      <c r="B315" s="34"/>
      <c r="C315" s="34"/>
      <c r="D315" s="34"/>
      <c r="E315" s="34"/>
      <c r="F315" s="34"/>
      <c r="G315" s="34"/>
      <c r="H315" s="159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</row>
    <row r="316" spans="2:25" ht="14.4" x14ac:dyDescent="0.3">
      <c r="B316" s="34"/>
      <c r="C316" s="34"/>
      <c r="D316" s="34"/>
      <c r="E316" s="34"/>
      <c r="F316" s="34"/>
      <c r="G316" s="34"/>
      <c r="H316" s="159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</row>
    <row r="317" spans="2:25" ht="14.4" x14ac:dyDescent="0.3">
      <c r="B317" s="34"/>
      <c r="C317" s="34"/>
      <c r="D317" s="34"/>
      <c r="E317" s="34"/>
      <c r="F317" s="34"/>
      <c r="G317" s="34"/>
      <c r="H317" s="159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</row>
    <row r="318" spans="2:25" ht="14.4" x14ac:dyDescent="0.3">
      <c r="B318" s="34"/>
      <c r="C318" s="34"/>
      <c r="D318" s="34"/>
      <c r="E318" s="34"/>
      <c r="F318" s="34"/>
      <c r="G318" s="34"/>
      <c r="H318" s="159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</row>
    <row r="319" spans="2:25" ht="14.4" x14ac:dyDescent="0.3">
      <c r="B319" s="34"/>
      <c r="C319" s="34"/>
      <c r="D319" s="34"/>
      <c r="E319" s="34"/>
      <c r="F319" s="34"/>
      <c r="G319" s="34"/>
      <c r="H319" s="159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</row>
    <row r="320" spans="2:25" ht="14.4" x14ac:dyDescent="0.3">
      <c r="B320" s="34"/>
      <c r="C320" s="34"/>
      <c r="D320" s="34"/>
      <c r="E320" s="34"/>
      <c r="F320" s="34"/>
      <c r="G320" s="34"/>
      <c r="H320" s="159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</row>
    <row r="321" spans="2:25" ht="14.4" x14ac:dyDescent="0.3">
      <c r="B321" s="34"/>
      <c r="C321" s="34"/>
      <c r="D321" s="34"/>
      <c r="E321" s="34"/>
      <c r="F321" s="34"/>
      <c r="G321" s="34"/>
      <c r="H321" s="159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</row>
    <row r="322" spans="2:25" ht="14.4" x14ac:dyDescent="0.3">
      <c r="B322" s="34"/>
      <c r="C322" s="34"/>
      <c r="D322" s="34"/>
      <c r="E322" s="34"/>
      <c r="F322" s="34"/>
      <c r="G322" s="34"/>
      <c r="H322" s="159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</row>
    <row r="323" spans="2:25" ht="14.4" x14ac:dyDescent="0.3">
      <c r="B323" s="34"/>
      <c r="C323" s="34"/>
      <c r="D323" s="34"/>
      <c r="E323" s="34"/>
      <c r="F323" s="34"/>
      <c r="G323" s="34"/>
      <c r="H323" s="159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</row>
    <row r="324" spans="2:25" ht="14.4" x14ac:dyDescent="0.3">
      <c r="B324" s="34"/>
      <c r="C324" s="34"/>
      <c r="D324" s="34"/>
      <c r="E324" s="34"/>
      <c r="F324" s="34"/>
      <c r="G324" s="34"/>
      <c r="H324" s="159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</row>
    <row r="325" spans="2:25" ht="14.4" x14ac:dyDescent="0.3">
      <c r="B325" s="34"/>
      <c r="C325" s="34"/>
      <c r="D325" s="34"/>
      <c r="E325" s="34"/>
      <c r="F325" s="34"/>
      <c r="G325" s="34"/>
      <c r="H325" s="159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</row>
    <row r="326" spans="2:25" ht="14.4" x14ac:dyDescent="0.3">
      <c r="B326" s="34"/>
      <c r="C326" s="34"/>
      <c r="D326" s="34"/>
      <c r="E326" s="34"/>
      <c r="F326" s="34"/>
      <c r="G326" s="34"/>
      <c r="H326" s="159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</row>
    <row r="327" spans="2:25" ht="14.4" x14ac:dyDescent="0.3">
      <c r="B327" s="34"/>
      <c r="C327" s="34"/>
      <c r="D327" s="34"/>
      <c r="E327" s="34"/>
      <c r="F327" s="34"/>
      <c r="G327" s="34"/>
      <c r="H327" s="159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</row>
    <row r="328" spans="2:25" ht="14.4" x14ac:dyDescent="0.3">
      <c r="B328" s="34"/>
      <c r="C328" s="34"/>
      <c r="D328" s="34"/>
      <c r="E328" s="34"/>
      <c r="F328" s="34"/>
      <c r="G328" s="34"/>
      <c r="H328" s="159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</row>
    <row r="329" spans="2:25" ht="14.4" x14ac:dyDescent="0.3">
      <c r="B329" s="34"/>
      <c r="C329" s="34"/>
      <c r="D329" s="34"/>
      <c r="E329" s="34"/>
      <c r="F329" s="34"/>
      <c r="G329" s="34"/>
      <c r="H329" s="159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</row>
    <row r="330" spans="2:25" ht="14.4" x14ac:dyDescent="0.3">
      <c r="B330" s="34"/>
      <c r="C330" s="34"/>
      <c r="D330" s="34"/>
      <c r="E330" s="34"/>
      <c r="F330" s="34"/>
      <c r="G330" s="34"/>
      <c r="H330" s="159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</row>
    <row r="331" spans="2:25" ht="14.4" x14ac:dyDescent="0.3">
      <c r="B331" s="34"/>
      <c r="C331" s="34"/>
      <c r="D331" s="34"/>
      <c r="E331" s="34"/>
      <c r="F331" s="34"/>
      <c r="G331" s="34"/>
      <c r="H331" s="159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</row>
    <row r="332" spans="2:25" ht="14.4" x14ac:dyDescent="0.3">
      <c r="B332" s="34"/>
      <c r="C332" s="34"/>
      <c r="D332" s="34"/>
      <c r="E332" s="34"/>
      <c r="F332" s="34"/>
      <c r="G332" s="34"/>
      <c r="H332" s="159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</row>
    <row r="333" spans="2:25" ht="14.4" x14ac:dyDescent="0.3">
      <c r="B333" s="34"/>
      <c r="C333" s="34"/>
      <c r="D333" s="34"/>
      <c r="E333" s="34"/>
      <c r="F333" s="34"/>
      <c r="G333" s="34"/>
      <c r="H333" s="159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</row>
    <row r="334" spans="2:25" ht="14.4" x14ac:dyDescent="0.3">
      <c r="B334" s="34"/>
      <c r="C334" s="34"/>
      <c r="D334" s="34"/>
      <c r="E334" s="34"/>
      <c r="F334" s="34"/>
      <c r="G334" s="34"/>
      <c r="H334" s="159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</row>
    <row r="335" spans="2:25" ht="14.4" x14ac:dyDescent="0.3">
      <c r="B335" s="34"/>
      <c r="C335" s="34"/>
      <c r="D335" s="34"/>
      <c r="E335" s="34"/>
      <c r="F335" s="34"/>
      <c r="G335" s="34"/>
      <c r="H335" s="159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</row>
    <row r="336" spans="2:25" ht="14.4" x14ac:dyDescent="0.3">
      <c r="B336" s="34"/>
      <c r="C336" s="34"/>
      <c r="D336" s="34"/>
      <c r="E336" s="34"/>
      <c r="F336" s="34"/>
      <c r="G336" s="34"/>
      <c r="H336" s="159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</row>
    <row r="337" spans="2:25" ht="14.4" x14ac:dyDescent="0.3">
      <c r="B337" s="34"/>
      <c r="C337" s="34"/>
      <c r="D337" s="34"/>
      <c r="E337" s="34"/>
      <c r="F337" s="34"/>
      <c r="G337" s="34"/>
      <c r="H337" s="159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</row>
    <row r="338" spans="2:25" ht="14.4" x14ac:dyDescent="0.3">
      <c r="B338" s="34"/>
      <c r="C338" s="34"/>
      <c r="D338" s="34"/>
      <c r="E338" s="34"/>
      <c r="F338" s="34"/>
      <c r="G338" s="34"/>
      <c r="H338" s="159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</row>
    <row r="339" spans="2:25" ht="14.4" x14ac:dyDescent="0.3">
      <c r="B339" s="34"/>
      <c r="C339" s="34"/>
      <c r="D339" s="34"/>
      <c r="E339" s="34"/>
      <c r="F339" s="34"/>
      <c r="G339" s="34"/>
      <c r="H339" s="159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</row>
    <row r="340" spans="2:25" ht="14.4" x14ac:dyDescent="0.3">
      <c r="B340" s="34"/>
      <c r="C340" s="34"/>
      <c r="D340" s="34"/>
      <c r="E340" s="34"/>
      <c r="F340" s="34"/>
      <c r="G340" s="34"/>
      <c r="H340" s="159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</row>
    <row r="341" spans="2:25" ht="14.4" x14ac:dyDescent="0.3">
      <c r="B341" s="34"/>
      <c r="C341" s="34"/>
      <c r="D341" s="34"/>
      <c r="E341" s="34"/>
      <c r="F341" s="34"/>
      <c r="G341" s="34"/>
      <c r="H341" s="159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</row>
    <row r="342" spans="2:25" ht="14.4" x14ac:dyDescent="0.3">
      <c r="B342" s="34"/>
      <c r="C342" s="34"/>
      <c r="D342" s="34"/>
      <c r="E342" s="34"/>
      <c r="F342" s="34"/>
      <c r="G342" s="34"/>
      <c r="H342" s="159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</row>
    <row r="343" spans="2:25" ht="14.4" x14ac:dyDescent="0.3">
      <c r="B343" s="34"/>
      <c r="C343" s="34"/>
      <c r="D343" s="34"/>
      <c r="E343" s="34"/>
      <c r="F343" s="34"/>
      <c r="G343" s="34"/>
      <c r="H343" s="159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</row>
    <row r="344" spans="2:25" ht="14.4" x14ac:dyDescent="0.3">
      <c r="B344" s="34"/>
      <c r="C344" s="34"/>
      <c r="D344" s="34"/>
      <c r="E344" s="34"/>
      <c r="F344" s="34"/>
      <c r="G344" s="34"/>
      <c r="H344" s="159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</row>
    <row r="345" spans="2:25" ht="14.4" x14ac:dyDescent="0.3">
      <c r="B345" s="34"/>
      <c r="C345" s="34"/>
      <c r="D345" s="34"/>
      <c r="E345" s="34"/>
      <c r="F345" s="34"/>
      <c r="G345" s="34"/>
      <c r="H345" s="159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</row>
    <row r="346" spans="2:25" ht="14.4" x14ac:dyDescent="0.3">
      <c r="B346" s="34"/>
      <c r="C346" s="34"/>
      <c r="D346" s="34"/>
      <c r="E346" s="34"/>
      <c r="F346" s="34"/>
      <c r="G346" s="34"/>
      <c r="H346" s="159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</row>
    <row r="347" spans="2:25" ht="14.4" x14ac:dyDescent="0.3">
      <c r="B347" s="34"/>
      <c r="C347" s="34"/>
      <c r="D347" s="34"/>
      <c r="E347" s="34"/>
      <c r="F347" s="34"/>
      <c r="G347" s="34"/>
      <c r="H347" s="159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</row>
    <row r="348" spans="2:25" ht="14.4" x14ac:dyDescent="0.3">
      <c r="B348" s="34"/>
      <c r="C348" s="34"/>
      <c r="D348" s="34"/>
      <c r="E348" s="34"/>
      <c r="F348" s="34"/>
      <c r="G348" s="34"/>
      <c r="H348" s="159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</row>
    <row r="349" spans="2:25" ht="14.4" x14ac:dyDescent="0.3">
      <c r="B349" s="34"/>
      <c r="C349" s="34"/>
      <c r="D349" s="34"/>
      <c r="E349" s="34"/>
      <c r="F349" s="34"/>
      <c r="G349" s="34"/>
      <c r="H349" s="159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</row>
    <row r="350" spans="2:25" ht="14.4" x14ac:dyDescent="0.3">
      <c r="B350" s="34"/>
      <c r="C350" s="34"/>
      <c r="D350" s="34"/>
      <c r="E350" s="34"/>
      <c r="F350" s="34"/>
      <c r="G350" s="34"/>
      <c r="H350" s="159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</row>
    <row r="351" spans="2:25" ht="14.4" x14ac:dyDescent="0.3">
      <c r="B351" s="34"/>
      <c r="C351" s="34"/>
      <c r="D351" s="34"/>
      <c r="E351" s="34"/>
      <c r="F351" s="34"/>
      <c r="G351" s="34"/>
      <c r="H351" s="159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</row>
    <row r="352" spans="2:25" ht="14.4" x14ac:dyDescent="0.3">
      <c r="B352" s="34"/>
      <c r="C352" s="34"/>
      <c r="D352" s="34"/>
      <c r="E352" s="34"/>
      <c r="F352" s="34"/>
      <c r="G352" s="34"/>
      <c r="H352" s="159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</row>
    <row r="353" spans="2:25" ht="14.4" x14ac:dyDescent="0.3">
      <c r="B353" s="34"/>
      <c r="C353" s="34"/>
      <c r="D353" s="34"/>
      <c r="E353" s="34"/>
      <c r="F353" s="34"/>
      <c r="G353" s="34"/>
      <c r="H353" s="159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</row>
    <row r="354" spans="2:25" ht="14.4" x14ac:dyDescent="0.3">
      <c r="B354" s="34"/>
      <c r="C354" s="34"/>
      <c r="D354" s="34"/>
      <c r="E354" s="34"/>
      <c r="F354" s="34"/>
      <c r="G354" s="34"/>
      <c r="H354" s="159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</row>
    <row r="355" spans="2:25" ht="14.4" x14ac:dyDescent="0.3">
      <c r="B355" s="34"/>
      <c r="C355" s="34"/>
      <c r="D355" s="34"/>
      <c r="E355" s="34"/>
      <c r="F355" s="34"/>
      <c r="G355" s="34"/>
      <c r="H355" s="159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</row>
    <row r="356" spans="2:25" ht="14.4" x14ac:dyDescent="0.3">
      <c r="B356" s="34"/>
      <c r="C356" s="34"/>
      <c r="D356" s="34"/>
      <c r="E356" s="34"/>
      <c r="F356" s="34"/>
      <c r="G356" s="34"/>
      <c r="H356" s="159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</row>
    <row r="357" spans="2:25" ht="14.4" x14ac:dyDescent="0.3">
      <c r="B357" s="34"/>
      <c r="C357" s="34"/>
      <c r="D357" s="34"/>
      <c r="E357" s="34"/>
      <c r="F357" s="34"/>
      <c r="G357" s="34"/>
      <c r="H357" s="159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</row>
    <row r="358" spans="2:25" ht="14.4" x14ac:dyDescent="0.3">
      <c r="B358" s="34"/>
      <c r="C358" s="34"/>
      <c r="D358" s="34"/>
      <c r="E358" s="34"/>
      <c r="F358" s="34"/>
      <c r="G358" s="34"/>
      <c r="H358" s="159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</row>
    <row r="359" spans="2:25" ht="14.4" x14ac:dyDescent="0.3">
      <c r="B359" s="34"/>
      <c r="C359" s="34"/>
      <c r="D359" s="34"/>
      <c r="E359" s="34"/>
      <c r="F359" s="34"/>
      <c r="G359" s="34"/>
      <c r="H359" s="159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</row>
    <row r="360" spans="2:25" ht="14.4" x14ac:dyDescent="0.3">
      <c r="B360" s="34"/>
      <c r="C360" s="34"/>
      <c r="D360" s="34"/>
      <c r="E360" s="34"/>
      <c r="F360" s="34"/>
      <c r="G360" s="34"/>
      <c r="H360" s="159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</row>
    <row r="361" spans="2:25" ht="14.4" x14ac:dyDescent="0.3">
      <c r="B361" s="34"/>
      <c r="C361" s="34"/>
      <c r="D361" s="34"/>
      <c r="E361" s="34"/>
      <c r="F361" s="34"/>
      <c r="G361" s="34"/>
      <c r="H361" s="159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</row>
    <row r="362" spans="2:25" ht="14.4" x14ac:dyDescent="0.3">
      <c r="B362" s="34"/>
      <c r="C362" s="34"/>
      <c r="D362" s="34"/>
      <c r="E362" s="34"/>
      <c r="F362" s="34"/>
      <c r="G362" s="34"/>
      <c r="H362" s="159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</row>
    <row r="363" spans="2:25" ht="14.4" x14ac:dyDescent="0.3">
      <c r="B363" s="34"/>
      <c r="C363" s="34"/>
      <c r="D363" s="34"/>
      <c r="E363" s="34"/>
      <c r="F363" s="34"/>
      <c r="G363" s="34"/>
      <c r="H363" s="159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</row>
    <row r="364" spans="2:25" ht="14.4" x14ac:dyDescent="0.3">
      <c r="B364" s="34"/>
      <c r="C364" s="34"/>
      <c r="D364" s="34"/>
      <c r="E364" s="34"/>
      <c r="F364" s="34"/>
      <c r="G364" s="34"/>
      <c r="H364" s="159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</row>
    <row r="365" spans="2:25" ht="14.4" x14ac:dyDescent="0.3">
      <c r="B365" s="34"/>
      <c r="C365" s="34"/>
      <c r="D365" s="34"/>
      <c r="E365" s="34"/>
      <c r="F365" s="34"/>
      <c r="G365" s="34"/>
      <c r="H365" s="159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</row>
    <row r="366" spans="2:25" ht="14.4" x14ac:dyDescent="0.3">
      <c r="B366" s="34"/>
      <c r="C366" s="34"/>
      <c r="D366" s="34"/>
      <c r="E366" s="34"/>
      <c r="F366" s="34"/>
      <c r="G366" s="34"/>
      <c r="H366" s="159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</row>
    <row r="367" spans="2:25" ht="14.4" x14ac:dyDescent="0.3">
      <c r="B367" s="34"/>
      <c r="C367" s="34"/>
      <c r="D367" s="34"/>
      <c r="E367" s="34"/>
      <c r="F367" s="34"/>
      <c r="G367" s="34"/>
      <c r="H367" s="159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</row>
    <row r="368" spans="2:25" ht="14.4" x14ac:dyDescent="0.3">
      <c r="B368" s="34"/>
      <c r="C368" s="34"/>
      <c r="D368" s="34"/>
      <c r="E368" s="34"/>
      <c r="F368" s="34"/>
      <c r="G368" s="34"/>
      <c r="H368" s="159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</row>
    <row r="369" spans="2:25" ht="14.4" x14ac:dyDescent="0.3">
      <c r="B369" s="34"/>
      <c r="C369" s="34"/>
      <c r="D369" s="34"/>
      <c r="E369" s="34"/>
      <c r="F369" s="34"/>
      <c r="G369" s="34"/>
      <c r="H369" s="159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</row>
    <row r="370" spans="2:25" ht="14.4" x14ac:dyDescent="0.3">
      <c r="B370" s="34"/>
      <c r="C370" s="34"/>
      <c r="D370" s="34"/>
      <c r="E370" s="34"/>
      <c r="F370" s="34"/>
      <c r="G370" s="34"/>
      <c r="H370" s="159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</row>
    <row r="371" spans="2:25" ht="14.4" x14ac:dyDescent="0.3">
      <c r="B371" s="34"/>
      <c r="C371" s="34"/>
      <c r="D371" s="34"/>
      <c r="E371" s="34"/>
      <c r="F371" s="34"/>
      <c r="G371" s="34"/>
      <c r="H371" s="159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</row>
    <row r="372" spans="2:25" ht="14.4" x14ac:dyDescent="0.3">
      <c r="B372" s="34"/>
      <c r="C372" s="34"/>
      <c r="D372" s="34"/>
      <c r="E372" s="34"/>
      <c r="F372" s="34"/>
      <c r="G372" s="34"/>
      <c r="H372" s="159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</row>
    <row r="373" spans="2:25" ht="14.4" x14ac:dyDescent="0.3">
      <c r="B373" s="34"/>
      <c r="C373" s="34"/>
      <c r="D373" s="34"/>
      <c r="E373" s="34"/>
      <c r="F373" s="34"/>
      <c r="G373" s="34"/>
      <c r="H373" s="159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</row>
    <row r="374" spans="2:25" ht="14.4" x14ac:dyDescent="0.3">
      <c r="B374" s="34"/>
      <c r="C374" s="34"/>
      <c r="D374" s="34"/>
      <c r="E374" s="34"/>
      <c r="F374" s="34"/>
      <c r="G374" s="34"/>
      <c r="H374" s="159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</row>
    <row r="375" spans="2:25" ht="14.4" x14ac:dyDescent="0.3">
      <c r="B375" s="34"/>
      <c r="C375" s="34"/>
      <c r="D375" s="34"/>
      <c r="E375" s="34"/>
      <c r="F375" s="34"/>
      <c r="G375" s="34"/>
      <c r="H375" s="159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</row>
    <row r="376" spans="2:25" ht="14.4" x14ac:dyDescent="0.3">
      <c r="B376" s="34"/>
      <c r="C376" s="34"/>
      <c r="D376" s="34"/>
      <c r="E376" s="34"/>
      <c r="F376" s="34"/>
      <c r="G376" s="34"/>
      <c r="H376" s="159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</row>
    <row r="377" spans="2:25" ht="14.4" x14ac:dyDescent="0.3">
      <c r="B377" s="34"/>
      <c r="C377" s="34"/>
      <c r="D377" s="34"/>
      <c r="E377" s="34"/>
      <c r="F377" s="34"/>
      <c r="G377" s="34"/>
      <c r="H377" s="159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</row>
    <row r="378" spans="2:25" ht="14.4" x14ac:dyDescent="0.3">
      <c r="B378" s="34"/>
      <c r="C378" s="34"/>
      <c r="D378" s="34"/>
      <c r="E378" s="34"/>
      <c r="F378" s="34"/>
      <c r="G378" s="34"/>
      <c r="H378" s="159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</row>
    <row r="379" spans="2:25" ht="14.4" x14ac:dyDescent="0.3">
      <c r="B379" s="34"/>
      <c r="C379" s="34"/>
      <c r="D379" s="34"/>
      <c r="E379" s="34"/>
      <c r="F379" s="34"/>
      <c r="G379" s="34"/>
      <c r="H379" s="159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</row>
    <row r="380" spans="2:25" ht="14.4" x14ac:dyDescent="0.3">
      <c r="B380" s="34"/>
      <c r="C380" s="34"/>
      <c r="D380" s="34"/>
      <c r="E380" s="34"/>
      <c r="F380" s="34"/>
      <c r="G380" s="34"/>
      <c r="H380" s="159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</row>
    <row r="381" spans="2:25" ht="14.4" x14ac:dyDescent="0.3">
      <c r="B381" s="34"/>
      <c r="C381" s="34"/>
      <c r="D381" s="34"/>
      <c r="E381" s="34"/>
      <c r="F381" s="34"/>
      <c r="G381" s="34"/>
      <c r="H381" s="159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</row>
    <row r="382" spans="2:25" ht="14.4" x14ac:dyDescent="0.3">
      <c r="B382" s="34"/>
      <c r="C382" s="34"/>
      <c r="D382" s="34"/>
      <c r="E382" s="34"/>
      <c r="F382" s="34"/>
      <c r="G382" s="34"/>
      <c r="H382" s="159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</row>
    <row r="383" spans="2:25" ht="14.4" x14ac:dyDescent="0.3">
      <c r="B383" s="34"/>
      <c r="C383" s="34"/>
      <c r="D383" s="34"/>
      <c r="E383" s="34"/>
      <c r="F383" s="34"/>
      <c r="G383" s="34"/>
      <c r="H383" s="159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</row>
    <row r="384" spans="2:25" ht="14.4" x14ac:dyDescent="0.3">
      <c r="B384" s="34"/>
      <c r="C384" s="34"/>
      <c r="D384" s="34"/>
      <c r="E384" s="34"/>
      <c r="F384" s="34"/>
      <c r="G384" s="34"/>
      <c r="H384" s="159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</row>
    <row r="385" spans="2:25" ht="14.4" x14ac:dyDescent="0.3">
      <c r="B385" s="34"/>
      <c r="C385" s="34"/>
      <c r="D385" s="34"/>
      <c r="E385" s="34"/>
      <c r="F385" s="34"/>
      <c r="G385" s="34"/>
      <c r="H385" s="159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</row>
    <row r="386" spans="2:25" ht="14.4" x14ac:dyDescent="0.3">
      <c r="B386" s="34"/>
      <c r="C386" s="34"/>
      <c r="D386" s="34"/>
      <c r="E386" s="34"/>
      <c r="F386" s="34"/>
      <c r="G386" s="34"/>
      <c r="H386" s="159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</row>
    <row r="387" spans="2:25" ht="14.4" x14ac:dyDescent="0.3">
      <c r="B387" s="34"/>
      <c r="C387" s="34"/>
      <c r="D387" s="34"/>
      <c r="E387" s="34"/>
      <c r="F387" s="34"/>
      <c r="G387" s="34"/>
      <c r="H387" s="159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</row>
    <row r="388" spans="2:25" ht="14.4" x14ac:dyDescent="0.3">
      <c r="B388" s="34"/>
      <c r="C388" s="34"/>
      <c r="D388" s="34"/>
      <c r="E388" s="34"/>
      <c r="F388" s="34"/>
      <c r="G388" s="34"/>
      <c r="H388" s="159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</row>
    <row r="389" spans="2:25" ht="14.4" x14ac:dyDescent="0.3">
      <c r="B389" s="34"/>
      <c r="C389" s="34"/>
      <c r="D389" s="34"/>
      <c r="E389" s="34"/>
      <c r="F389" s="34"/>
      <c r="G389" s="34"/>
      <c r="H389" s="159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</row>
    <row r="390" spans="2:25" ht="14.4" x14ac:dyDescent="0.3">
      <c r="B390" s="34"/>
      <c r="C390" s="34"/>
      <c r="D390" s="34"/>
      <c r="E390" s="34"/>
      <c r="F390" s="34"/>
      <c r="G390" s="34"/>
      <c r="H390" s="159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</row>
    <row r="391" spans="2:25" ht="14.4" x14ac:dyDescent="0.3">
      <c r="B391" s="34"/>
      <c r="C391" s="34"/>
      <c r="D391" s="34"/>
      <c r="E391" s="34"/>
      <c r="F391" s="34"/>
      <c r="G391" s="34"/>
      <c r="H391" s="159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</row>
    <row r="392" spans="2:25" ht="14.4" x14ac:dyDescent="0.3">
      <c r="B392" s="34"/>
      <c r="C392" s="34"/>
      <c r="D392" s="34"/>
      <c r="E392" s="34"/>
      <c r="F392" s="34"/>
      <c r="G392" s="34"/>
      <c r="H392" s="159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</row>
    <row r="393" spans="2:25" ht="14.4" x14ac:dyDescent="0.3">
      <c r="B393" s="34"/>
      <c r="C393" s="34"/>
      <c r="D393" s="34"/>
      <c r="E393" s="34"/>
      <c r="F393" s="34"/>
      <c r="G393" s="34"/>
      <c r="H393" s="159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</row>
    <row r="394" spans="2:25" ht="14.4" x14ac:dyDescent="0.3">
      <c r="B394" s="34"/>
      <c r="C394" s="34"/>
      <c r="D394" s="34"/>
      <c r="E394" s="34"/>
      <c r="F394" s="34"/>
      <c r="G394" s="34"/>
      <c r="H394" s="159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</row>
    <row r="395" spans="2:25" ht="14.4" x14ac:dyDescent="0.3">
      <c r="B395" s="34"/>
      <c r="C395" s="34"/>
      <c r="D395" s="34"/>
      <c r="E395" s="34"/>
      <c r="F395" s="34"/>
      <c r="G395" s="34"/>
      <c r="H395" s="159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</row>
    <row r="396" spans="2:25" ht="14.4" x14ac:dyDescent="0.3">
      <c r="B396" s="34"/>
      <c r="C396" s="34"/>
      <c r="D396" s="34"/>
      <c r="E396" s="34"/>
      <c r="F396" s="34"/>
      <c r="G396" s="34"/>
      <c r="H396" s="159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</row>
    <row r="397" spans="2:25" ht="14.4" x14ac:dyDescent="0.3">
      <c r="B397" s="34"/>
      <c r="C397" s="34"/>
      <c r="D397" s="34"/>
      <c r="E397" s="34"/>
      <c r="F397" s="34"/>
      <c r="G397" s="34"/>
      <c r="H397" s="159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</row>
    <row r="398" spans="2:25" ht="14.4" x14ac:dyDescent="0.3">
      <c r="B398" s="34"/>
      <c r="C398" s="34"/>
      <c r="D398" s="34"/>
      <c r="E398" s="34"/>
      <c r="F398" s="34"/>
      <c r="G398" s="34"/>
      <c r="H398" s="159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</row>
    <row r="399" spans="2:25" ht="14.4" x14ac:dyDescent="0.3">
      <c r="B399" s="34"/>
      <c r="C399" s="34"/>
      <c r="D399" s="34"/>
      <c r="E399" s="34"/>
      <c r="F399" s="34"/>
      <c r="G399" s="34"/>
      <c r="H399" s="159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</row>
    <row r="400" spans="2:25" ht="14.4" x14ac:dyDescent="0.3">
      <c r="B400" s="34"/>
      <c r="C400" s="34"/>
      <c r="D400" s="34"/>
      <c r="E400" s="34"/>
      <c r="F400" s="34"/>
      <c r="G400" s="34"/>
      <c r="H400" s="159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</row>
    <row r="401" spans="2:25" ht="14.4" x14ac:dyDescent="0.3">
      <c r="B401" s="34"/>
      <c r="C401" s="34"/>
      <c r="D401" s="34"/>
      <c r="E401" s="34"/>
      <c r="F401" s="34"/>
      <c r="G401" s="34"/>
      <c r="H401" s="159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</row>
    <row r="402" spans="2:25" ht="14.4" x14ac:dyDescent="0.3">
      <c r="B402" s="34"/>
      <c r="C402" s="34"/>
      <c r="D402" s="34"/>
      <c r="E402" s="34"/>
      <c r="F402" s="34"/>
      <c r="G402" s="34"/>
      <c r="H402" s="159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</row>
    <row r="403" spans="2:25" ht="14.4" x14ac:dyDescent="0.3">
      <c r="B403" s="34"/>
      <c r="C403" s="34"/>
      <c r="D403" s="34"/>
      <c r="E403" s="34"/>
      <c r="F403" s="34"/>
      <c r="G403" s="34"/>
      <c r="H403" s="159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</row>
    <row r="404" spans="2:25" ht="14.4" x14ac:dyDescent="0.3">
      <c r="B404" s="34"/>
      <c r="C404" s="34"/>
      <c r="D404" s="34"/>
      <c r="E404" s="34"/>
      <c r="F404" s="34"/>
      <c r="G404" s="34"/>
      <c r="H404" s="159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</row>
    <row r="405" spans="2:25" ht="14.4" x14ac:dyDescent="0.3">
      <c r="B405" s="34"/>
      <c r="C405" s="34"/>
      <c r="D405" s="34"/>
      <c r="E405" s="34"/>
      <c r="F405" s="34"/>
      <c r="G405" s="34"/>
      <c r="H405" s="159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</row>
    <row r="406" spans="2:25" ht="14.4" x14ac:dyDescent="0.3">
      <c r="B406" s="34"/>
      <c r="C406" s="34"/>
      <c r="D406" s="34"/>
      <c r="E406" s="34"/>
      <c r="F406" s="34"/>
      <c r="G406" s="34"/>
      <c r="H406" s="159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</row>
    <row r="407" spans="2:25" ht="14.4" x14ac:dyDescent="0.3">
      <c r="B407" s="34"/>
      <c r="C407" s="34"/>
      <c r="D407" s="34"/>
      <c r="E407" s="34"/>
      <c r="F407" s="34"/>
      <c r="G407" s="34"/>
      <c r="H407" s="159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</row>
    <row r="408" spans="2:25" ht="14.4" x14ac:dyDescent="0.3">
      <c r="B408" s="34"/>
      <c r="C408" s="34"/>
      <c r="D408" s="34"/>
      <c r="E408" s="34"/>
      <c r="F408" s="34"/>
      <c r="G408" s="34"/>
      <c r="H408" s="159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</row>
    <row r="409" spans="2:25" ht="14.4" x14ac:dyDescent="0.3">
      <c r="B409" s="34"/>
      <c r="C409" s="34"/>
      <c r="D409" s="34"/>
      <c r="E409" s="34"/>
      <c r="F409" s="34"/>
      <c r="G409" s="34"/>
      <c r="H409" s="159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</row>
    <row r="410" spans="2:25" ht="14.4" x14ac:dyDescent="0.3">
      <c r="B410" s="34"/>
      <c r="C410" s="34"/>
      <c r="D410" s="34"/>
      <c r="E410" s="34"/>
      <c r="F410" s="34"/>
      <c r="G410" s="34"/>
      <c r="H410" s="159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</row>
    <row r="411" spans="2:25" ht="14.4" x14ac:dyDescent="0.3">
      <c r="B411" s="34"/>
      <c r="C411" s="34"/>
      <c r="D411" s="34"/>
      <c r="E411" s="34"/>
      <c r="F411" s="34"/>
      <c r="G411" s="34"/>
      <c r="H411" s="159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</row>
    <row r="412" spans="2:25" ht="14.4" x14ac:dyDescent="0.3">
      <c r="B412" s="34"/>
      <c r="C412" s="34"/>
      <c r="D412" s="34"/>
      <c r="E412" s="34"/>
      <c r="F412" s="34"/>
      <c r="G412" s="34"/>
      <c r="H412" s="159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</row>
    <row r="413" spans="2:25" ht="14.4" x14ac:dyDescent="0.3">
      <c r="B413" s="34"/>
      <c r="C413" s="34"/>
      <c r="D413" s="34"/>
      <c r="E413" s="34"/>
      <c r="F413" s="34"/>
      <c r="G413" s="34"/>
      <c r="H413" s="159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</row>
    <row r="414" spans="2:25" ht="14.4" x14ac:dyDescent="0.3">
      <c r="B414" s="34"/>
      <c r="C414" s="34"/>
      <c r="D414" s="34"/>
      <c r="E414" s="34"/>
      <c r="F414" s="34"/>
      <c r="G414" s="34"/>
      <c r="H414" s="159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</row>
    <row r="415" spans="2:25" ht="14.4" x14ac:dyDescent="0.3">
      <c r="B415" s="34"/>
      <c r="C415" s="34"/>
      <c r="D415" s="34"/>
      <c r="E415" s="34"/>
      <c r="F415" s="34"/>
      <c r="G415" s="34"/>
      <c r="H415" s="159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</row>
    <row r="416" spans="2:25" ht="14.4" x14ac:dyDescent="0.3">
      <c r="B416" s="34"/>
      <c r="C416" s="34"/>
      <c r="D416" s="34"/>
      <c r="E416" s="34"/>
      <c r="F416" s="34"/>
      <c r="G416" s="34"/>
      <c r="H416" s="159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</row>
    <row r="417" spans="2:25" ht="14.4" x14ac:dyDescent="0.3">
      <c r="B417" s="34"/>
      <c r="C417" s="34"/>
      <c r="D417" s="34"/>
      <c r="E417" s="34"/>
      <c r="F417" s="34"/>
      <c r="G417" s="34"/>
      <c r="H417" s="159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</row>
    <row r="418" spans="2:25" ht="14.4" x14ac:dyDescent="0.3">
      <c r="B418" s="34"/>
      <c r="C418" s="34"/>
      <c r="D418" s="34"/>
      <c r="E418" s="34"/>
      <c r="F418" s="34"/>
      <c r="G418" s="34"/>
      <c r="H418" s="159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</row>
    <row r="419" spans="2:25" ht="14.4" x14ac:dyDescent="0.3">
      <c r="B419" s="34"/>
      <c r="C419" s="34"/>
      <c r="D419" s="34"/>
      <c r="E419" s="34"/>
      <c r="F419" s="34"/>
      <c r="G419" s="34"/>
      <c r="H419" s="159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</row>
    <row r="420" spans="2:25" ht="14.4" x14ac:dyDescent="0.3">
      <c r="B420" s="34"/>
      <c r="C420" s="34"/>
      <c r="D420" s="34"/>
      <c r="E420" s="34"/>
      <c r="F420" s="34"/>
      <c r="G420" s="34"/>
      <c r="H420" s="159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</row>
    <row r="421" spans="2:25" ht="14.4" x14ac:dyDescent="0.3">
      <c r="B421" s="34"/>
      <c r="C421" s="34"/>
      <c r="D421" s="34"/>
      <c r="E421" s="34"/>
      <c r="F421" s="34"/>
      <c r="G421" s="34"/>
      <c r="H421" s="159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</row>
    <row r="422" spans="2:25" ht="14.4" x14ac:dyDescent="0.3">
      <c r="B422" s="34"/>
      <c r="C422" s="34"/>
      <c r="D422" s="34"/>
      <c r="E422" s="34"/>
      <c r="F422" s="34"/>
      <c r="G422" s="34"/>
      <c r="H422" s="159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</row>
    <row r="423" spans="2:25" ht="14.4" x14ac:dyDescent="0.3">
      <c r="B423" s="34"/>
      <c r="C423" s="34"/>
      <c r="D423" s="34"/>
      <c r="E423" s="34"/>
      <c r="F423" s="34"/>
      <c r="G423" s="34"/>
      <c r="H423" s="159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</row>
    <row r="424" spans="2:25" ht="14.4" x14ac:dyDescent="0.3">
      <c r="B424" s="34"/>
      <c r="C424" s="34"/>
      <c r="D424" s="34"/>
      <c r="E424" s="34"/>
      <c r="F424" s="34"/>
      <c r="G424" s="34"/>
      <c r="H424" s="159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</row>
    <row r="425" spans="2:25" ht="14.4" x14ac:dyDescent="0.3">
      <c r="B425" s="34"/>
      <c r="C425" s="34"/>
      <c r="D425" s="34"/>
      <c r="E425" s="34"/>
      <c r="F425" s="34"/>
      <c r="G425" s="34"/>
      <c r="H425" s="159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</row>
    <row r="426" spans="2:25" ht="14.4" x14ac:dyDescent="0.3">
      <c r="B426" s="34"/>
      <c r="C426" s="34"/>
      <c r="D426" s="34"/>
      <c r="E426" s="34"/>
      <c r="F426" s="34"/>
      <c r="G426" s="34"/>
      <c r="H426" s="159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</row>
    <row r="427" spans="2:25" ht="14.4" x14ac:dyDescent="0.3">
      <c r="B427" s="34"/>
      <c r="C427" s="34"/>
      <c r="D427" s="34"/>
      <c r="E427" s="34"/>
      <c r="F427" s="34"/>
      <c r="G427" s="34"/>
      <c r="H427" s="159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</row>
    <row r="428" spans="2:25" ht="14.4" x14ac:dyDescent="0.3">
      <c r="B428" s="34"/>
      <c r="C428" s="34"/>
      <c r="D428" s="34"/>
      <c r="E428" s="34"/>
      <c r="F428" s="34"/>
      <c r="G428" s="34"/>
      <c r="H428" s="159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</row>
    <row r="429" spans="2:25" ht="14.4" x14ac:dyDescent="0.3">
      <c r="B429" s="34"/>
      <c r="C429" s="34"/>
      <c r="D429" s="34"/>
      <c r="E429" s="34"/>
      <c r="F429" s="34"/>
      <c r="G429" s="34"/>
      <c r="H429" s="159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</row>
    <row r="430" spans="2:25" ht="14.4" x14ac:dyDescent="0.3">
      <c r="B430" s="34"/>
      <c r="C430" s="34"/>
      <c r="D430" s="34"/>
      <c r="E430" s="34"/>
      <c r="F430" s="34"/>
      <c r="G430" s="34"/>
      <c r="H430" s="159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</row>
    <row r="431" spans="2:25" ht="14.4" x14ac:dyDescent="0.3">
      <c r="B431" s="34"/>
      <c r="C431" s="34"/>
      <c r="D431" s="34"/>
      <c r="E431" s="34"/>
      <c r="F431" s="34"/>
      <c r="G431" s="34"/>
      <c r="H431" s="159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</row>
    <row r="432" spans="2:25" ht="14.4" x14ac:dyDescent="0.3">
      <c r="B432" s="34"/>
      <c r="C432" s="34"/>
      <c r="D432" s="34"/>
      <c r="E432" s="34"/>
      <c r="F432" s="34"/>
      <c r="G432" s="34"/>
      <c r="H432" s="159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</row>
    <row r="433" spans="2:25" ht="14.4" x14ac:dyDescent="0.3">
      <c r="B433" s="34"/>
      <c r="C433" s="34"/>
      <c r="D433" s="34"/>
      <c r="E433" s="34"/>
      <c r="F433" s="34"/>
      <c r="G433" s="34"/>
      <c r="H433" s="159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</row>
    <row r="434" spans="2:25" ht="14.4" x14ac:dyDescent="0.3">
      <c r="B434" s="34"/>
      <c r="C434" s="34"/>
      <c r="D434" s="34"/>
      <c r="E434" s="34"/>
      <c r="F434" s="34"/>
      <c r="G434" s="34"/>
      <c r="H434" s="159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</row>
    <row r="435" spans="2:25" ht="14.4" x14ac:dyDescent="0.3">
      <c r="B435" s="34"/>
      <c r="C435" s="34"/>
      <c r="D435" s="34"/>
      <c r="E435" s="34"/>
      <c r="F435" s="34"/>
      <c r="G435" s="34"/>
      <c r="H435" s="159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</row>
    <row r="436" spans="2:25" ht="14.4" x14ac:dyDescent="0.3">
      <c r="B436" s="34"/>
      <c r="C436" s="34"/>
      <c r="D436" s="34"/>
      <c r="E436" s="34"/>
      <c r="F436" s="34"/>
      <c r="G436" s="34"/>
      <c r="H436" s="159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</row>
    <row r="437" spans="2:25" ht="14.4" x14ac:dyDescent="0.3">
      <c r="B437" s="34"/>
      <c r="C437" s="34"/>
      <c r="D437" s="34"/>
      <c r="E437" s="34"/>
      <c r="F437" s="34"/>
      <c r="G437" s="34"/>
      <c r="H437" s="159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</row>
    <row r="438" spans="2:25" ht="14.4" x14ac:dyDescent="0.3">
      <c r="B438" s="34"/>
      <c r="C438" s="34"/>
      <c r="D438" s="34"/>
      <c r="E438" s="34"/>
      <c r="F438" s="34"/>
      <c r="G438" s="34"/>
      <c r="H438" s="159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</row>
    <row r="439" spans="2:25" ht="14.4" x14ac:dyDescent="0.3">
      <c r="B439" s="34"/>
      <c r="C439" s="34"/>
      <c r="D439" s="34"/>
      <c r="E439" s="34"/>
      <c r="F439" s="34"/>
      <c r="G439" s="34"/>
      <c r="H439" s="159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</row>
    <row r="440" spans="2:25" ht="14.4" x14ac:dyDescent="0.3">
      <c r="B440" s="34"/>
      <c r="C440" s="34"/>
      <c r="D440" s="34"/>
      <c r="E440" s="34"/>
      <c r="F440" s="34"/>
      <c r="G440" s="34"/>
      <c r="H440" s="159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</row>
    <row r="441" spans="2:25" ht="14.4" x14ac:dyDescent="0.3">
      <c r="B441" s="34"/>
      <c r="C441" s="34"/>
      <c r="D441" s="34"/>
      <c r="E441" s="34"/>
      <c r="F441" s="34"/>
      <c r="G441" s="34"/>
      <c r="H441" s="159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</row>
    <row r="442" spans="2:25" ht="14.4" x14ac:dyDescent="0.3">
      <c r="B442" s="34"/>
      <c r="C442" s="34"/>
      <c r="D442" s="34"/>
      <c r="E442" s="34"/>
      <c r="F442" s="34"/>
      <c r="G442" s="34"/>
      <c r="H442" s="159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</row>
    <row r="443" spans="2:25" ht="14.4" x14ac:dyDescent="0.3">
      <c r="B443" s="34"/>
      <c r="C443" s="34"/>
      <c r="D443" s="34"/>
      <c r="E443" s="34"/>
      <c r="F443" s="34"/>
      <c r="G443" s="34"/>
      <c r="H443" s="159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</row>
    <row r="444" spans="2:25" ht="14.4" x14ac:dyDescent="0.3">
      <c r="B444" s="34"/>
      <c r="C444" s="34"/>
      <c r="D444" s="34"/>
      <c r="E444" s="34"/>
      <c r="F444" s="34"/>
      <c r="G444" s="34"/>
      <c r="H444" s="159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</row>
    <row r="445" spans="2:25" ht="14.4" x14ac:dyDescent="0.3">
      <c r="B445" s="34"/>
      <c r="C445" s="34"/>
      <c r="D445" s="34"/>
      <c r="E445" s="34"/>
      <c r="F445" s="34"/>
      <c r="G445" s="34"/>
      <c r="H445" s="159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</row>
    <row r="446" spans="2:25" ht="14.4" x14ac:dyDescent="0.3">
      <c r="B446" s="34"/>
      <c r="C446" s="34"/>
      <c r="D446" s="34"/>
      <c r="E446" s="34"/>
      <c r="F446" s="34"/>
      <c r="G446" s="34"/>
      <c r="H446" s="159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</row>
    <row r="447" spans="2:25" ht="14.4" x14ac:dyDescent="0.3">
      <c r="B447" s="34"/>
      <c r="C447" s="34"/>
      <c r="D447" s="34"/>
      <c r="E447" s="34"/>
      <c r="F447" s="34"/>
      <c r="G447" s="34"/>
      <c r="H447" s="159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</row>
    <row r="448" spans="2:25" ht="14.4" x14ac:dyDescent="0.3">
      <c r="B448" s="34"/>
      <c r="C448" s="34"/>
      <c r="D448" s="34"/>
      <c r="E448" s="34"/>
      <c r="F448" s="34"/>
      <c r="G448" s="34"/>
      <c r="H448" s="159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</row>
    <row r="449" spans="2:25" ht="14.4" x14ac:dyDescent="0.3">
      <c r="B449" s="34"/>
      <c r="C449" s="34"/>
      <c r="D449" s="34"/>
      <c r="E449" s="34"/>
      <c r="F449" s="34"/>
      <c r="G449" s="34"/>
      <c r="H449" s="159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</row>
    <row r="450" spans="2:25" ht="14.4" x14ac:dyDescent="0.3">
      <c r="B450" s="34"/>
      <c r="C450" s="34"/>
      <c r="D450" s="34"/>
      <c r="E450" s="34"/>
      <c r="F450" s="34"/>
      <c r="G450" s="34"/>
      <c r="H450" s="159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</row>
    <row r="451" spans="2:25" ht="14.4" x14ac:dyDescent="0.3">
      <c r="B451" s="34"/>
      <c r="C451" s="34"/>
      <c r="D451" s="34"/>
      <c r="E451" s="34"/>
      <c r="F451" s="34"/>
      <c r="G451" s="34"/>
      <c r="H451" s="159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</row>
    <row r="452" spans="2:25" ht="14.4" x14ac:dyDescent="0.3">
      <c r="B452" s="34"/>
      <c r="C452" s="34"/>
      <c r="D452" s="34"/>
      <c r="E452" s="34"/>
      <c r="F452" s="34"/>
      <c r="G452" s="34"/>
      <c r="H452" s="159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</row>
    <row r="453" spans="2:25" ht="14.4" x14ac:dyDescent="0.3">
      <c r="B453" s="34"/>
      <c r="C453" s="34"/>
      <c r="D453" s="34"/>
      <c r="E453" s="34"/>
      <c r="F453" s="34"/>
      <c r="G453" s="34"/>
      <c r="H453" s="159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</row>
    <row r="454" spans="2:25" ht="14.4" x14ac:dyDescent="0.3">
      <c r="B454" s="34"/>
      <c r="C454" s="34"/>
      <c r="D454" s="34"/>
      <c r="E454" s="34"/>
      <c r="F454" s="34"/>
      <c r="G454" s="34"/>
      <c r="H454" s="159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</row>
    <row r="455" spans="2:25" ht="14.4" x14ac:dyDescent="0.3">
      <c r="B455" s="34"/>
      <c r="C455" s="34"/>
      <c r="D455" s="34"/>
      <c r="E455" s="34"/>
      <c r="F455" s="34"/>
      <c r="G455" s="34"/>
      <c r="H455" s="159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</row>
    <row r="456" spans="2:25" ht="14.4" x14ac:dyDescent="0.3">
      <c r="B456" s="34"/>
      <c r="C456" s="34"/>
      <c r="D456" s="34"/>
      <c r="E456" s="34"/>
      <c r="F456" s="34"/>
      <c r="G456" s="34"/>
      <c r="H456" s="159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</row>
    <row r="457" spans="2:25" ht="14.4" x14ac:dyDescent="0.3">
      <c r="B457" s="34"/>
      <c r="C457" s="34"/>
      <c r="D457" s="34"/>
      <c r="E457" s="34"/>
      <c r="F457" s="34"/>
      <c r="G457" s="34"/>
      <c r="H457" s="159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</row>
    <row r="458" spans="2:25" ht="14.4" x14ac:dyDescent="0.3">
      <c r="B458" s="34"/>
      <c r="C458" s="34"/>
      <c r="D458" s="34"/>
      <c r="E458" s="34"/>
      <c r="F458" s="34"/>
      <c r="G458" s="34"/>
      <c r="H458" s="159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</row>
    <row r="459" spans="2:25" ht="14.4" x14ac:dyDescent="0.3">
      <c r="B459" s="34"/>
      <c r="C459" s="34"/>
      <c r="D459" s="34"/>
      <c r="E459" s="34"/>
      <c r="F459" s="34"/>
      <c r="G459" s="34"/>
      <c r="H459" s="159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</row>
    <row r="460" spans="2:25" ht="14.4" x14ac:dyDescent="0.3">
      <c r="B460" s="34"/>
      <c r="C460" s="34"/>
      <c r="D460" s="34"/>
      <c r="E460" s="34"/>
      <c r="F460" s="34"/>
      <c r="G460" s="34"/>
      <c r="H460" s="159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</row>
    <row r="461" spans="2:25" ht="14.4" x14ac:dyDescent="0.3">
      <c r="B461" s="34"/>
      <c r="C461" s="34"/>
      <c r="D461" s="34"/>
      <c r="E461" s="34"/>
      <c r="F461" s="34"/>
      <c r="G461" s="34"/>
      <c r="H461" s="159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</row>
    <row r="462" spans="2:25" ht="14.4" x14ac:dyDescent="0.3">
      <c r="B462" s="34"/>
      <c r="C462" s="34"/>
      <c r="D462" s="34"/>
      <c r="E462" s="34"/>
      <c r="F462" s="34"/>
      <c r="G462" s="34"/>
      <c r="H462" s="159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</row>
    <row r="463" spans="2:25" ht="14.4" x14ac:dyDescent="0.3">
      <c r="B463" s="34"/>
      <c r="C463" s="34"/>
      <c r="D463" s="34"/>
      <c r="E463" s="34"/>
      <c r="F463" s="34"/>
      <c r="G463" s="34"/>
      <c r="H463" s="159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</row>
    <row r="464" spans="2:25" ht="14.4" x14ac:dyDescent="0.3">
      <c r="B464" s="34"/>
      <c r="C464" s="34"/>
      <c r="D464" s="34"/>
      <c r="E464" s="34"/>
      <c r="F464" s="34"/>
      <c r="G464" s="34"/>
      <c r="H464" s="159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</row>
    <row r="465" spans="2:25" ht="14.4" x14ac:dyDescent="0.3">
      <c r="B465" s="34"/>
      <c r="C465" s="34"/>
      <c r="D465" s="34"/>
      <c r="E465" s="34"/>
      <c r="F465" s="34"/>
      <c r="G465" s="34"/>
      <c r="H465" s="159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</row>
    <row r="466" spans="2:25" ht="14.4" x14ac:dyDescent="0.3">
      <c r="B466" s="34"/>
      <c r="C466" s="34"/>
      <c r="D466" s="34"/>
      <c r="E466" s="34"/>
      <c r="F466" s="34"/>
      <c r="G466" s="34"/>
      <c r="H466" s="159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</row>
    <row r="467" spans="2:25" ht="14.4" x14ac:dyDescent="0.3">
      <c r="B467" s="34"/>
      <c r="C467" s="34"/>
      <c r="D467" s="34"/>
      <c r="E467" s="34"/>
      <c r="F467" s="34"/>
      <c r="G467" s="34"/>
      <c r="H467" s="159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</row>
    <row r="468" spans="2:25" ht="14.4" x14ac:dyDescent="0.3">
      <c r="B468" s="34"/>
      <c r="C468" s="34"/>
      <c r="D468" s="34"/>
      <c r="E468" s="34"/>
      <c r="F468" s="34"/>
      <c r="G468" s="34"/>
      <c r="H468" s="159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</row>
    <row r="469" spans="2:25" ht="14.4" x14ac:dyDescent="0.3">
      <c r="B469" s="34"/>
      <c r="C469" s="34"/>
      <c r="D469" s="34"/>
      <c r="E469" s="34"/>
      <c r="F469" s="34"/>
      <c r="G469" s="34"/>
      <c r="H469" s="159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</row>
    <row r="470" spans="2:25" ht="14.4" x14ac:dyDescent="0.3">
      <c r="B470" s="34"/>
      <c r="C470" s="34"/>
      <c r="D470" s="34"/>
      <c r="E470" s="34"/>
      <c r="F470" s="34"/>
      <c r="G470" s="34"/>
      <c r="H470" s="159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</row>
    <row r="471" spans="2:25" ht="14.4" x14ac:dyDescent="0.3">
      <c r="B471" s="34"/>
      <c r="C471" s="34"/>
      <c r="D471" s="34"/>
      <c r="E471" s="34"/>
      <c r="F471" s="34"/>
      <c r="G471" s="34"/>
      <c r="H471" s="159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</row>
    <row r="472" spans="2:25" ht="14.4" x14ac:dyDescent="0.3">
      <c r="B472" s="34"/>
      <c r="C472" s="34"/>
      <c r="D472" s="34"/>
      <c r="E472" s="34"/>
      <c r="F472" s="34"/>
      <c r="G472" s="34"/>
      <c r="H472" s="159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</row>
    <row r="473" spans="2:25" ht="14.4" x14ac:dyDescent="0.3">
      <c r="B473" s="34"/>
      <c r="C473" s="34"/>
      <c r="D473" s="34"/>
      <c r="E473" s="34"/>
      <c r="F473" s="34"/>
      <c r="G473" s="34"/>
      <c r="H473" s="159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</row>
    <row r="474" spans="2:25" ht="14.4" x14ac:dyDescent="0.3">
      <c r="B474" s="34"/>
      <c r="C474" s="34"/>
      <c r="D474" s="34"/>
      <c r="E474" s="34"/>
      <c r="F474" s="34"/>
      <c r="G474" s="34"/>
      <c r="H474" s="159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</row>
    <row r="475" spans="2:25" ht="14.4" x14ac:dyDescent="0.3">
      <c r="B475" s="34"/>
      <c r="C475" s="34"/>
      <c r="D475" s="34"/>
      <c r="E475" s="34"/>
      <c r="F475" s="34"/>
      <c r="G475" s="34"/>
      <c r="H475" s="159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</row>
    <row r="476" spans="2:25" ht="14.4" x14ac:dyDescent="0.3">
      <c r="B476" s="34"/>
      <c r="C476" s="34"/>
      <c r="D476" s="34"/>
      <c r="E476" s="34"/>
      <c r="F476" s="34"/>
      <c r="G476" s="34"/>
      <c r="H476" s="159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</row>
    <row r="477" spans="2:25" ht="14.4" x14ac:dyDescent="0.3">
      <c r="B477" s="34"/>
      <c r="C477" s="34"/>
      <c r="D477" s="34"/>
      <c r="E477" s="34"/>
      <c r="F477" s="34"/>
      <c r="G477" s="34"/>
      <c r="H477" s="159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</row>
    <row r="478" spans="2:25" ht="14.4" x14ac:dyDescent="0.3">
      <c r="B478" s="34"/>
      <c r="C478" s="34"/>
      <c r="D478" s="34"/>
      <c r="E478" s="34"/>
      <c r="F478" s="34"/>
      <c r="G478" s="34"/>
      <c r="H478" s="159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</row>
    <row r="479" spans="2:25" ht="14.4" x14ac:dyDescent="0.3">
      <c r="B479" s="34"/>
      <c r="C479" s="34"/>
      <c r="D479" s="34"/>
      <c r="E479" s="34"/>
      <c r="F479" s="34"/>
      <c r="G479" s="34"/>
      <c r="H479" s="159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</row>
    <row r="480" spans="2:25" ht="14.4" x14ac:dyDescent="0.3">
      <c r="B480" s="34"/>
      <c r="C480" s="34"/>
      <c r="D480" s="34"/>
      <c r="E480" s="34"/>
      <c r="F480" s="34"/>
      <c r="G480" s="34"/>
      <c r="H480" s="159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</row>
    <row r="481" spans="2:25" ht="14.4" x14ac:dyDescent="0.3">
      <c r="B481" s="34"/>
      <c r="C481" s="34"/>
      <c r="D481" s="34"/>
      <c r="E481" s="34"/>
      <c r="F481" s="34"/>
      <c r="G481" s="34"/>
      <c r="H481" s="159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</row>
    <row r="482" spans="2:25" ht="14.4" x14ac:dyDescent="0.3">
      <c r="B482" s="34"/>
      <c r="C482" s="34"/>
      <c r="D482" s="34"/>
      <c r="E482" s="34"/>
      <c r="F482" s="34"/>
      <c r="G482" s="34"/>
      <c r="H482" s="159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</row>
    <row r="483" spans="2:25" ht="14.4" x14ac:dyDescent="0.3">
      <c r="B483" s="34"/>
      <c r="C483" s="34"/>
      <c r="D483" s="34"/>
      <c r="E483" s="34"/>
      <c r="F483" s="34"/>
      <c r="G483" s="34"/>
      <c r="H483" s="159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</row>
    <row r="484" spans="2:25" ht="14.4" x14ac:dyDescent="0.3">
      <c r="B484" s="34"/>
      <c r="C484" s="34"/>
      <c r="D484" s="34"/>
      <c r="E484" s="34"/>
      <c r="F484" s="34"/>
      <c r="G484" s="34"/>
      <c r="H484" s="159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</row>
    <row r="485" spans="2:25" ht="14.4" x14ac:dyDescent="0.3">
      <c r="B485" s="34"/>
      <c r="C485" s="34"/>
      <c r="D485" s="34"/>
      <c r="E485" s="34"/>
      <c r="F485" s="34"/>
      <c r="G485" s="34"/>
      <c r="H485" s="159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</row>
    <row r="486" spans="2:25" ht="14.4" x14ac:dyDescent="0.3">
      <c r="B486" s="34"/>
      <c r="C486" s="34"/>
      <c r="D486" s="34"/>
      <c r="E486" s="34"/>
      <c r="F486" s="34"/>
      <c r="G486" s="34"/>
      <c r="H486" s="159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</row>
    <row r="487" spans="2:25" ht="14.4" x14ac:dyDescent="0.3">
      <c r="B487" s="34"/>
      <c r="C487" s="34"/>
      <c r="D487" s="34"/>
      <c r="E487" s="34"/>
      <c r="F487" s="34"/>
      <c r="G487" s="34"/>
      <c r="H487" s="159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</row>
    <row r="488" spans="2:25" ht="14.4" x14ac:dyDescent="0.3">
      <c r="B488" s="34"/>
      <c r="C488" s="34"/>
      <c r="D488" s="34"/>
      <c r="E488" s="34"/>
      <c r="F488" s="34"/>
      <c r="G488" s="34"/>
      <c r="H488" s="159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</row>
    <row r="489" spans="2:25" ht="14.4" x14ac:dyDescent="0.3">
      <c r="B489" s="34"/>
      <c r="C489" s="34"/>
      <c r="D489" s="34"/>
      <c r="E489" s="34"/>
      <c r="F489" s="34"/>
      <c r="G489" s="34"/>
      <c r="H489" s="159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</row>
    <row r="490" spans="2:25" ht="14.4" x14ac:dyDescent="0.3">
      <c r="B490" s="34"/>
      <c r="C490" s="34"/>
      <c r="D490" s="34"/>
      <c r="E490" s="34"/>
      <c r="F490" s="34"/>
      <c r="G490" s="34"/>
      <c r="H490" s="159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</row>
    <row r="491" spans="2:25" ht="14.4" x14ac:dyDescent="0.3">
      <c r="B491" s="34"/>
      <c r="C491" s="34"/>
      <c r="D491" s="34"/>
      <c r="E491" s="34"/>
      <c r="F491" s="34"/>
      <c r="G491" s="34"/>
      <c r="H491" s="159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</row>
    <row r="492" spans="2:25" ht="14.4" x14ac:dyDescent="0.3">
      <c r="B492" s="34"/>
      <c r="C492" s="34"/>
      <c r="D492" s="34"/>
      <c r="E492" s="34"/>
      <c r="F492" s="34"/>
      <c r="G492" s="34"/>
      <c r="H492" s="159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</row>
    <row r="493" spans="2:25" ht="14.4" x14ac:dyDescent="0.3">
      <c r="B493" s="34"/>
      <c r="C493" s="34"/>
      <c r="D493" s="34"/>
      <c r="E493" s="34"/>
      <c r="F493" s="34"/>
      <c r="G493" s="34"/>
      <c r="H493" s="159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</row>
    <row r="494" spans="2:25" ht="14.4" x14ac:dyDescent="0.3">
      <c r="B494" s="34"/>
      <c r="C494" s="34"/>
      <c r="D494" s="34"/>
      <c r="E494" s="34"/>
      <c r="F494" s="34"/>
      <c r="G494" s="34"/>
      <c r="H494" s="159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</row>
    <row r="495" spans="2:25" ht="14.4" x14ac:dyDescent="0.3">
      <c r="B495" s="34"/>
      <c r="C495" s="34"/>
      <c r="D495" s="34"/>
      <c r="E495" s="34"/>
      <c r="F495" s="34"/>
      <c r="G495" s="34"/>
      <c r="H495" s="159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</row>
    <row r="496" spans="2:25" ht="14.4" x14ac:dyDescent="0.3">
      <c r="B496" s="34"/>
      <c r="C496" s="34"/>
      <c r="D496" s="34"/>
      <c r="E496" s="34"/>
      <c r="F496" s="34"/>
      <c r="G496" s="34"/>
      <c r="H496" s="159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</row>
    <row r="497" spans="2:25" ht="14.4" x14ac:dyDescent="0.3">
      <c r="B497" s="34"/>
      <c r="C497" s="34"/>
      <c r="D497" s="34"/>
      <c r="E497" s="34"/>
      <c r="F497" s="34"/>
      <c r="G497" s="34"/>
      <c r="H497" s="159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</row>
    <row r="498" spans="2:25" ht="14.4" x14ac:dyDescent="0.3">
      <c r="B498" s="34"/>
      <c r="C498" s="34"/>
      <c r="D498" s="34"/>
      <c r="E498" s="34"/>
      <c r="F498" s="34"/>
      <c r="G498" s="34"/>
      <c r="H498" s="159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</row>
    <row r="499" spans="2:25" ht="14.4" x14ac:dyDescent="0.3">
      <c r="B499" s="34"/>
      <c r="C499" s="34"/>
      <c r="D499" s="34"/>
      <c r="E499" s="34"/>
      <c r="F499" s="34"/>
      <c r="G499" s="34"/>
      <c r="H499" s="159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</row>
    <row r="500" spans="2:25" ht="14.4" x14ac:dyDescent="0.3">
      <c r="B500" s="34"/>
      <c r="C500" s="34"/>
      <c r="D500" s="34"/>
      <c r="E500" s="34"/>
      <c r="F500" s="34"/>
      <c r="G500" s="34"/>
      <c r="H500" s="159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</row>
    <row r="501" spans="2:25" ht="14.4" x14ac:dyDescent="0.3">
      <c r="B501" s="34"/>
      <c r="C501" s="34"/>
      <c r="D501" s="34"/>
      <c r="E501" s="34"/>
      <c r="F501" s="34"/>
      <c r="G501" s="34"/>
      <c r="H501" s="159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</row>
    <row r="502" spans="2:25" ht="14.4" x14ac:dyDescent="0.3">
      <c r="B502" s="34"/>
      <c r="C502" s="34"/>
      <c r="D502" s="34"/>
      <c r="E502" s="34"/>
      <c r="F502" s="34"/>
      <c r="G502" s="34"/>
      <c r="H502" s="159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</row>
    <row r="503" spans="2:25" ht="14.4" x14ac:dyDescent="0.3">
      <c r="B503" s="34"/>
      <c r="C503" s="34"/>
      <c r="D503" s="34"/>
      <c r="E503" s="34"/>
      <c r="F503" s="34"/>
      <c r="G503" s="34"/>
      <c r="H503" s="159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</row>
    <row r="504" spans="2:25" ht="14.4" x14ac:dyDescent="0.3">
      <c r="B504" s="34"/>
      <c r="C504" s="34"/>
      <c r="D504" s="34"/>
      <c r="E504" s="34"/>
      <c r="F504" s="34"/>
      <c r="G504" s="34"/>
      <c r="H504" s="159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</row>
    <row r="505" spans="2:25" ht="14.4" x14ac:dyDescent="0.3">
      <c r="B505" s="34"/>
      <c r="C505" s="34"/>
      <c r="D505" s="34"/>
      <c r="E505" s="34"/>
      <c r="F505" s="34"/>
      <c r="G505" s="34"/>
      <c r="H505" s="159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</row>
    <row r="506" spans="2:25" ht="14.4" x14ac:dyDescent="0.3">
      <c r="B506" s="34"/>
      <c r="C506" s="34"/>
      <c r="D506" s="34"/>
      <c r="E506" s="34"/>
      <c r="F506" s="34"/>
      <c r="G506" s="34"/>
      <c r="H506" s="159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</row>
    <row r="507" spans="2:25" ht="14.4" x14ac:dyDescent="0.3">
      <c r="B507" s="34"/>
      <c r="C507" s="34"/>
      <c r="D507" s="34"/>
      <c r="E507" s="34"/>
      <c r="F507" s="34"/>
      <c r="G507" s="34"/>
      <c r="H507" s="159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</row>
    <row r="508" spans="2:25" ht="14.4" x14ac:dyDescent="0.3">
      <c r="B508" s="34"/>
      <c r="C508" s="34"/>
      <c r="D508" s="34"/>
      <c r="E508" s="34"/>
      <c r="F508" s="34"/>
      <c r="G508" s="34"/>
      <c r="H508" s="159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</row>
    <row r="509" spans="2:25" ht="14.4" x14ac:dyDescent="0.3">
      <c r="B509" s="34"/>
      <c r="C509" s="34"/>
      <c r="D509" s="34"/>
      <c r="E509" s="34"/>
      <c r="F509" s="34"/>
      <c r="G509" s="34"/>
      <c r="H509" s="159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</row>
    <row r="510" spans="2:25" ht="14.4" x14ac:dyDescent="0.3">
      <c r="B510" s="34"/>
      <c r="C510" s="34"/>
      <c r="D510" s="34"/>
      <c r="E510" s="34"/>
      <c r="F510" s="34"/>
      <c r="G510" s="34"/>
      <c r="H510" s="159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</row>
    <row r="511" spans="2:25" ht="14.4" x14ac:dyDescent="0.3">
      <c r="B511" s="34"/>
      <c r="C511" s="34"/>
      <c r="D511" s="34"/>
      <c r="E511" s="34"/>
      <c r="F511" s="34"/>
      <c r="G511" s="34"/>
      <c r="H511" s="159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</row>
    <row r="512" spans="2:25" ht="14.4" x14ac:dyDescent="0.3">
      <c r="B512" s="34"/>
      <c r="C512" s="34"/>
      <c r="D512" s="34"/>
      <c r="E512" s="34"/>
      <c r="F512" s="34"/>
      <c r="G512" s="34"/>
      <c r="H512" s="159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</row>
    <row r="513" spans="2:25" ht="14.4" x14ac:dyDescent="0.3">
      <c r="B513" s="34"/>
      <c r="C513" s="34"/>
      <c r="D513" s="34"/>
      <c r="E513" s="34"/>
      <c r="F513" s="34"/>
      <c r="G513" s="34"/>
      <c r="H513" s="159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</row>
    <row r="514" spans="2:25" ht="14.4" x14ac:dyDescent="0.3">
      <c r="B514" s="34"/>
      <c r="C514" s="34"/>
      <c r="D514" s="34"/>
      <c r="E514" s="34"/>
      <c r="F514" s="34"/>
      <c r="G514" s="34"/>
      <c r="H514" s="159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</row>
    <row r="515" spans="2:25" ht="14.4" x14ac:dyDescent="0.3">
      <c r="B515" s="34"/>
      <c r="C515" s="34"/>
      <c r="D515" s="34"/>
      <c r="E515" s="34"/>
      <c r="F515" s="34"/>
      <c r="G515" s="34"/>
      <c r="H515" s="159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</row>
    <row r="516" spans="2:25" ht="14.4" x14ac:dyDescent="0.3">
      <c r="B516" s="34"/>
      <c r="C516" s="34"/>
      <c r="D516" s="34"/>
      <c r="E516" s="34"/>
      <c r="F516" s="34"/>
      <c r="G516" s="34"/>
      <c r="H516" s="159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</row>
    <row r="517" spans="2:25" ht="14.4" x14ac:dyDescent="0.3">
      <c r="B517" s="34"/>
      <c r="C517" s="34"/>
      <c r="D517" s="34"/>
      <c r="E517" s="34"/>
      <c r="F517" s="34"/>
      <c r="G517" s="34"/>
      <c r="H517" s="159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</row>
    <row r="518" spans="2:25" ht="14.4" x14ac:dyDescent="0.3">
      <c r="B518" s="34"/>
      <c r="C518" s="34"/>
      <c r="D518" s="34"/>
      <c r="E518" s="34"/>
      <c r="F518" s="34"/>
      <c r="G518" s="34"/>
      <c r="H518" s="159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</row>
    <row r="519" spans="2:25" ht="14.4" x14ac:dyDescent="0.3">
      <c r="B519" s="34"/>
      <c r="C519" s="34"/>
      <c r="D519" s="34"/>
      <c r="E519" s="34"/>
      <c r="F519" s="34"/>
      <c r="G519" s="34"/>
      <c r="H519" s="159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</row>
    <row r="520" spans="2:25" ht="14.4" x14ac:dyDescent="0.3">
      <c r="B520" s="34"/>
      <c r="C520" s="34"/>
      <c r="D520" s="34"/>
      <c r="E520" s="34"/>
      <c r="F520" s="34"/>
      <c r="G520" s="34"/>
      <c r="H520" s="159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</row>
    <row r="521" spans="2:25" ht="14.4" x14ac:dyDescent="0.3">
      <c r="B521" s="34"/>
      <c r="C521" s="34"/>
      <c r="D521" s="34"/>
      <c r="E521" s="34"/>
      <c r="F521" s="34"/>
      <c r="G521" s="34"/>
      <c r="H521" s="159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</row>
    <row r="522" spans="2:25" ht="14.4" x14ac:dyDescent="0.3">
      <c r="B522" s="34"/>
      <c r="C522" s="34"/>
      <c r="D522" s="34"/>
      <c r="E522" s="34"/>
      <c r="F522" s="34"/>
      <c r="G522" s="34"/>
      <c r="H522" s="159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</row>
    <row r="523" spans="2:25" ht="14.4" x14ac:dyDescent="0.3">
      <c r="B523" s="34"/>
      <c r="C523" s="34"/>
      <c r="D523" s="34"/>
      <c r="E523" s="34"/>
      <c r="F523" s="34"/>
      <c r="G523" s="34"/>
      <c r="H523" s="159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</row>
    <row r="524" spans="2:25" ht="14.4" x14ac:dyDescent="0.3">
      <c r="B524" s="34"/>
      <c r="C524" s="34"/>
      <c r="D524" s="34"/>
      <c r="E524" s="34"/>
      <c r="F524" s="34"/>
      <c r="G524" s="34"/>
      <c r="H524" s="159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</row>
    <row r="525" spans="2:25" ht="14.4" x14ac:dyDescent="0.3">
      <c r="B525" s="34"/>
      <c r="C525" s="34"/>
      <c r="D525" s="34"/>
      <c r="E525" s="34"/>
      <c r="F525" s="34"/>
      <c r="G525" s="34"/>
      <c r="H525" s="159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</row>
    <row r="526" spans="2:25" ht="14.4" x14ac:dyDescent="0.3">
      <c r="B526" s="34"/>
      <c r="C526" s="34"/>
      <c r="D526" s="34"/>
      <c r="E526" s="34"/>
      <c r="F526" s="34"/>
      <c r="G526" s="34"/>
      <c r="H526" s="159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</row>
    <row r="527" spans="2:25" ht="14.4" x14ac:dyDescent="0.3">
      <c r="B527" s="34"/>
      <c r="C527" s="34"/>
      <c r="D527" s="34"/>
      <c r="E527" s="34"/>
      <c r="F527" s="34"/>
      <c r="G527" s="34"/>
      <c r="H527" s="159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</row>
    <row r="528" spans="2:25" ht="14.4" x14ac:dyDescent="0.3">
      <c r="B528" s="34"/>
      <c r="C528" s="34"/>
      <c r="D528" s="34"/>
      <c r="E528" s="34"/>
      <c r="F528" s="34"/>
      <c r="G528" s="34"/>
      <c r="H528" s="159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</row>
    <row r="529" spans="2:25" ht="14.4" x14ac:dyDescent="0.3">
      <c r="B529" s="34"/>
      <c r="C529" s="34"/>
      <c r="D529" s="34"/>
      <c r="E529" s="34"/>
      <c r="F529" s="34"/>
      <c r="G529" s="34"/>
      <c r="H529" s="159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</row>
    <row r="530" spans="2:25" ht="14.4" x14ac:dyDescent="0.3">
      <c r="B530" s="34"/>
      <c r="C530" s="34"/>
      <c r="D530" s="34"/>
      <c r="E530" s="34"/>
      <c r="F530" s="34"/>
      <c r="G530" s="34"/>
      <c r="H530" s="159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</row>
    <row r="531" spans="2:25" ht="14.4" x14ac:dyDescent="0.3">
      <c r="B531" s="34"/>
      <c r="C531" s="34"/>
      <c r="D531" s="34"/>
      <c r="E531" s="34"/>
      <c r="F531" s="34"/>
      <c r="G531" s="34"/>
      <c r="H531" s="159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</row>
    <row r="532" spans="2:25" ht="14.4" x14ac:dyDescent="0.3">
      <c r="B532" s="34"/>
      <c r="C532" s="34"/>
      <c r="D532" s="34"/>
      <c r="E532" s="34"/>
      <c r="F532" s="34"/>
      <c r="G532" s="34"/>
      <c r="H532" s="159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</row>
    <row r="533" spans="2:25" ht="14.4" x14ac:dyDescent="0.3">
      <c r="B533" s="34"/>
      <c r="C533" s="34"/>
      <c r="D533" s="34"/>
      <c r="E533" s="34"/>
      <c r="F533" s="34"/>
      <c r="G533" s="34"/>
      <c r="H533" s="159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</row>
    <row r="534" spans="2:25" ht="14.4" x14ac:dyDescent="0.3">
      <c r="B534" s="34"/>
      <c r="C534" s="34"/>
      <c r="D534" s="34"/>
      <c r="E534" s="34"/>
      <c r="F534" s="34"/>
      <c r="G534" s="34"/>
      <c r="H534" s="159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</row>
    <row r="535" spans="2:25" ht="14.4" x14ac:dyDescent="0.3">
      <c r="B535" s="34"/>
      <c r="C535" s="34"/>
      <c r="D535" s="34"/>
      <c r="E535" s="34"/>
      <c r="F535" s="34"/>
      <c r="G535" s="34"/>
      <c r="H535" s="159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</row>
    <row r="536" spans="2:25" ht="14.4" x14ac:dyDescent="0.3">
      <c r="B536" s="34"/>
      <c r="C536" s="34"/>
      <c r="D536" s="34"/>
      <c r="E536" s="34"/>
      <c r="F536" s="34"/>
      <c r="G536" s="34"/>
      <c r="H536" s="159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</row>
    <row r="537" spans="2:25" ht="14.4" x14ac:dyDescent="0.3">
      <c r="B537" s="34"/>
      <c r="C537" s="34"/>
      <c r="D537" s="34"/>
      <c r="E537" s="34"/>
      <c r="F537" s="34"/>
      <c r="G537" s="34"/>
      <c r="H537" s="159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</row>
    <row r="538" spans="2:25" ht="14.4" x14ac:dyDescent="0.3">
      <c r="B538" s="34"/>
      <c r="C538" s="34"/>
      <c r="D538" s="34"/>
      <c r="E538" s="34"/>
      <c r="F538" s="34"/>
      <c r="G538" s="34"/>
      <c r="H538" s="159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</row>
    <row r="539" spans="2:25" ht="14.4" x14ac:dyDescent="0.3">
      <c r="B539" s="34"/>
      <c r="C539" s="34"/>
      <c r="D539" s="34"/>
      <c r="E539" s="34"/>
      <c r="F539" s="34"/>
      <c r="G539" s="34"/>
      <c r="H539" s="159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</row>
    <row r="540" spans="2:25" ht="14.4" x14ac:dyDescent="0.3">
      <c r="B540" s="34"/>
      <c r="C540" s="34"/>
      <c r="D540" s="34"/>
      <c r="E540" s="34"/>
      <c r="F540" s="34"/>
      <c r="G540" s="34"/>
      <c r="H540" s="159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</row>
    <row r="541" spans="2:25" ht="14.4" x14ac:dyDescent="0.3">
      <c r="B541" s="34"/>
      <c r="C541" s="34"/>
      <c r="D541" s="34"/>
      <c r="E541" s="34"/>
      <c r="F541" s="34"/>
      <c r="G541" s="34"/>
      <c r="H541" s="159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</row>
    <row r="542" spans="2:25" ht="14.4" x14ac:dyDescent="0.3">
      <c r="B542" s="34"/>
      <c r="C542" s="34"/>
      <c r="D542" s="34"/>
      <c r="E542" s="34"/>
      <c r="F542" s="34"/>
      <c r="G542" s="34"/>
      <c r="H542" s="159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</row>
    <row r="543" spans="2:25" ht="14.4" x14ac:dyDescent="0.3">
      <c r="B543" s="34"/>
      <c r="C543" s="34"/>
      <c r="D543" s="34"/>
      <c r="E543" s="34"/>
      <c r="F543" s="34"/>
      <c r="G543" s="34"/>
      <c r="H543" s="159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</row>
    <row r="544" spans="2:25" ht="14.4" x14ac:dyDescent="0.3">
      <c r="B544" s="34"/>
      <c r="C544" s="34"/>
      <c r="D544" s="34"/>
      <c r="E544" s="34"/>
      <c r="F544" s="34"/>
      <c r="G544" s="34"/>
      <c r="H544" s="159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</row>
    <row r="545" spans="2:25" ht="14.4" x14ac:dyDescent="0.3">
      <c r="B545" s="34"/>
      <c r="C545" s="34"/>
      <c r="D545" s="34"/>
      <c r="E545" s="34"/>
      <c r="F545" s="34"/>
      <c r="G545" s="34"/>
      <c r="H545" s="159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</row>
    <row r="546" spans="2:25" ht="14.4" x14ac:dyDescent="0.3">
      <c r="B546" s="34"/>
      <c r="C546" s="34"/>
      <c r="D546" s="34"/>
      <c r="E546" s="34"/>
      <c r="F546" s="34"/>
      <c r="G546" s="34"/>
      <c r="H546" s="159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</row>
    <row r="547" spans="2:25" ht="14.4" x14ac:dyDescent="0.3">
      <c r="B547" s="34"/>
      <c r="C547" s="34"/>
      <c r="D547" s="34"/>
      <c r="E547" s="34"/>
      <c r="F547" s="34"/>
      <c r="G547" s="34"/>
      <c r="H547" s="159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</row>
    <row r="548" spans="2:25" ht="14.4" x14ac:dyDescent="0.3">
      <c r="B548" s="34"/>
      <c r="C548" s="34"/>
      <c r="D548" s="34"/>
      <c r="E548" s="34"/>
      <c r="F548" s="34"/>
      <c r="G548" s="34"/>
      <c r="H548" s="159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</row>
    <row r="549" spans="2:25" ht="14.4" x14ac:dyDescent="0.3">
      <c r="B549" s="34"/>
      <c r="C549" s="34"/>
      <c r="D549" s="34"/>
      <c r="E549" s="34"/>
      <c r="F549" s="34"/>
      <c r="G549" s="34"/>
      <c r="H549" s="159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</row>
    <row r="550" spans="2:25" ht="14.4" x14ac:dyDescent="0.3">
      <c r="B550" s="34"/>
      <c r="C550" s="34"/>
      <c r="D550" s="34"/>
      <c r="E550" s="34"/>
      <c r="F550" s="34"/>
      <c r="G550" s="34"/>
      <c r="H550" s="159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</row>
    <row r="551" spans="2:25" ht="14.4" x14ac:dyDescent="0.3">
      <c r="B551" s="34"/>
      <c r="C551" s="34"/>
      <c r="D551" s="34"/>
      <c r="E551" s="34"/>
      <c r="F551" s="34"/>
      <c r="G551" s="34"/>
      <c r="H551" s="159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</row>
    <row r="552" spans="2:25" ht="14.4" x14ac:dyDescent="0.3">
      <c r="B552" s="34"/>
      <c r="C552" s="34"/>
      <c r="D552" s="34"/>
      <c r="E552" s="34"/>
      <c r="F552" s="34"/>
      <c r="G552" s="34"/>
      <c r="H552" s="159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</row>
    <row r="553" spans="2:25" ht="14.4" x14ac:dyDescent="0.3">
      <c r="B553" s="34"/>
      <c r="C553" s="34"/>
      <c r="D553" s="34"/>
      <c r="E553" s="34"/>
      <c r="F553" s="34"/>
      <c r="G553" s="34"/>
      <c r="H553" s="159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</row>
    <row r="554" spans="2:25" ht="14.4" x14ac:dyDescent="0.3">
      <c r="B554" s="34"/>
      <c r="C554" s="34"/>
      <c r="D554" s="34"/>
      <c r="E554" s="34"/>
      <c r="F554" s="34"/>
      <c r="G554" s="34"/>
      <c r="H554" s="159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</row>
    <row r="555" spans="2:25" ht="14.4" x14ac:dyDescent="0.3">
      <c r="B555" s="34"/>
      <c r="C555" s="34"/>
      <c r="D555" s="34"/>
      <c r="E555" s="34"/>
      <c r="F555" s="34"/>
      <c r="G555" s="34"/>
      <c r="H555" s="159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</row>
    <row r="556" spans="2:25" ht="14.4" x14ac:dyDescent="0.3">
      <c r="B556" s="34"/>
      <c r="C556" s="34"/>
      <c r="D556" s="34"/>
      <c r="E556" s="34"/>
      <c r="F556" s="34"/>
      <c r="G556" s="34"/>
      <c r="H556" s="159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</row>
    <row r="557" spans="2:25" ht="14.4" x14ac:dyDescent="0.3">
      <c r="B557" s="34"/>
      <c r="C557" s="34"/>
      <c r="D557" s="34"/>
      <c r="E557" s="34"/>
      <c r="F557" s="34"/>
      <c r="G557" s="34"/>
      <c r="H557" s="159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</row>
    <row r="558" spans="2:25" ht="14.4" x14ac:dyDescent="0.3">
      <c r="B558" s="34"/>
      <c r="C558" s="34"/>
      <c r="D558" s="34"/>
      <c r="E558" s="34"/>
      <c r="F558" s="34"/>
      <c r="G558" s="34"/>
      <c r="H558" s="159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</row>
    <row r="559" spans="2:25" ht="14.4" x14ac:dyDescent="0.3">
      <c r="B559" s="34"/>
      <c r="C559" s="34"/>
      <c r="D559" s="34"/>
      <c r="E559" s="34"/>
      <c r="F559" s="34"/>
      <c r="G559" s="34"/>
      <c r="H559" s="159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</row>
    <row r="560" spans="2:25" ht="14.4" x14ac:dyDescent="0.3">
      <c r="B560" s="34"/>
      <c r="C560" s="34"/>
      <c r="D560" s="34"/>
      <c r="E560" s="34"/>
      <c r="F560" s="34"/>
      <c r="G560" s="34"/>
      <c r="H560" s="159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</row>
    <row r="561" spans="2:25" ht="14.4" x14ac:dyDescent="0.3">
      <c r="B561" s="34"/>
      <c r="C561" s="34"/>
      <c r="D561" s="34"/>
      <c r="E561" s="34"/>
      <c r="F561" s="34"/>
      <c r="G561" s="34"/>
      <c r="H561" s="159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</row>
    <row r="562" spans="2:25" ht="14.4" x14ac:dyDescent="0.3">
      <c r="B562" s="34"/>
      <c r="C562" s="34"/>
      <c r="D562" s="34"/>
      <c r="E562" s="34"/>
      <c r="F562" s="34"/>
      <c r="G562" s="34"/>
      <c r="H562" s="159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</row>
    <row r="563" spans="2:25" ht="14.4" x14ac:dyDescent="0.3">
      <c r="B563" s="34"/>
      <c r="C563" s="34"/>
      <c r="D563" s="34"/>
      <c r="E563" s="34"/>
      <c r="F563" s="34"/>
      <c r="G563" s="34"/>
      <c r="H563" s="159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</row>
    <row r="564" spans="2:25" ht="14.4" x14ac:dyDescent="0.3">
      <c r="B564" s="34"/>
      <c r="C564" s="34"/>
      <c r="D564" s="34"/>
      <c r="E564" s="34"/>
      <c r="F564" s="34"/>
      <c r="G564" s="34"/>
      <c r="H564" s="159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</row>
    <row r="565" spans="2:25" ht="14.4" x14ac:dyDescent="0.3">
      <c r="B565" s="34"/>
      <c r="C565" s="34"/>
      <c r="D565" s="34"/>
      <c r="E565" s="34"/>
      <c r="F565" s="34"/>
      <c r="G565" s="34"/>
      <c r="H565" s="159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</row>
    <row r="566" spans="2:25" ht="14.4" x14ac:dyDescent="0.3">
      <c r="B566" s="34"/>
      <c r="C566" s="34"/>
      <c r="D566" s="34"/>
      <c r="E566" s="34"/>
      <c r="F566" s="34"/>
      <c r="G566" s="34"/>
      <c r="H566" s="159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</row>
    <row r="567" spans="2:25" ht="14.4" x14ac:dyDescent="0.3">
      <c r="B567" s="34"/>
      <c r="C567" s="34"/>
      <c r="D567" s="34"/>
      <c r="E567" s="34"/>
      <c r="F567" s="34"/>
      <c r="G567" s="34"/>
      <c r="H567" s="159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</row>
    <row r="568" spans="2:25" ht="14.4" x14ac:dyDescent="0.3">
      <c r="B568" s="34"/>
      <c r="C568" s="34"/>
      <c r="D568" s="34"/>
      <c r="E568" s="34"/>
      <c r="F568" s="34"/>
      <c r="G568" s="34"/>
      <c r="H568" s="159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</row>
    <row r="569" spans="2:25" ht="14.4" x14ac:dyDescent="0.3">
      <c r="B569" s="34"/>
      <c r="C569" s="34"/>
      <c r="D569" s="34"/>
      <c r="E569" s="34"/>
      <c r="F569" s="34"/>
      <c r="G569" s="34"/>
      <c r="H569" s="159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</row>
    <row r="570" spans="2:25" ht="14.4" x14ac:dyDescent="0.3">
      <c r="B570" s="34"/>
      <c r="C570" s="34"/>
      <c r="D570" s="34"/>
      <c r="E570" s="34"/>
      <c r="F570" s="34"/>
      <c r="G570" s="34"/>
      <c r="H570" s="159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</row>
    <row r="571" spans="2:25" ht="14.4" x14ac:dyDescent="0.3">
      <c r="B571" s="34"/>
      <c r="C571" s="34"/>
      <c r="D571" s="34"/>
      <c r="E571" s="34"/>
      <c r="F571" s="34"/>
      <c r="G571" s="34"/>
      <c r="H571" s="159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</row>
    <row r="572" spans="2:25" ht="14.4" x14ac:dyDescent="0.3">
      <c r="B572" s="34"/>
      <c r="C572" s="34"/>
      <c r="D572" s="34"/>
      <c r="E572" s="34"/>
      <c r="F572" s="34"/>
      <c r="G572" s="34"/>
      <c r="H572" s="159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</row>
    <row r="573" spans="2:25" ht="14.4" x14ac:dyDescent="0.3">
      <c r="B573" s="34"/>
      <c r="C573" s="34"/>
      <c r="D573" s="34"/>
      <c r="E573" s="34"/>
      <c r="F573" s="34"/>
      <c r="G573" s="34"/>
      <c r="H573" s="159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</row>
    <row r="574" spans="2:25" ht="14.4" x14ac:dyDescent="0.3">
      <c r="B574" s="34"/>
      <c r="C574" s="34"/>
      <c r="D574" s="34"/>
      <c r="E574" s="34"/>
      <c r="F574" s="34"/>
      <c r="G574" s="34"/>
      <c r="H574" s="159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</row>
    <row r="575" spans="2:25" ht="14.4" x14ac:dyDescent="0.3">
      <c r="B575" s="34"/>
      <c r="C575" s="34"/>
      <c r="D575" s="34"/>
      <c r="E575" s="34"/>
      <c r="F575" s="34"/>
      <c r="G575" s="34"/>
      <c r="H575" s="159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</row>
    <row r="576" spans="2:25" ht="14.4" x14ac:dyDescent="0.3">
      <c r="B576" s="34"/>
      <c r="C576" s="34"/>
      <c r="D576" s="34"/>
      <c r="E576" s="34"/>
      <c r="F576" s="34"/>
      <c r="G576" s="34"/>
      <c r="H576" s="159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</row>
    <row r="577" spans="2:25" ht="14.4" x14ac:dyDescent="0.3">
      <c r="B577" s="34"/>
      <c r="C577" s="34"/>
      <c r="D577" s="34"/>
      <c r="E577" s="34"/>
      <c r="F577" s="34"/>
      <c r="G577" s="34"/>
      <c r="H577" s="159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</row>
    <row r="578" spans="2:25" ht="14.4" x14ac:dyDescent="0.3">
      <c r="B578" s="34"/>
      <c r="C578" s="34"/>
      <c r="D578" s="34"/>
      <c r="E578" s="34"/>
      <c r="F578" s="34"/>
      <c r="G578" s="34"/>
      <c r="H578" s="159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</row>
    <row r="579" spans="2:25" ht="14.4" x14ac:dyDescent="0.3">
      <c r="B579" s="34"/>
      <c r="C579" s="34"/>
      <c r="D579" s="34"/>
      <c r="E579" s="34"/>
      <c r="F579" s="34"/>
      <c r="G579" s="34"/>
      <c r="H579" s="159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</row>
    <row r="580" spans="2:25" ht="14.4" x14ac:dyDescent="0.3">
      <c r="B580" s="34"/>
      <c r="C580" s="34"/>
      <c r="D580" s="34"/>
      <c r="E580" s="34"/>
      <c r="F580" s="34"/>
      <c r="G580" s="34"/>
      <c r="H580" s="159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</row>
    <row r="581" spans="2:25" ht="14.4" x14ac:dyDescent="0.3">
      <c r="B581" s="34"/>
      <c r="C581" s="34"/>
      <c r="D581" s="34"/>
      <c r="E581" s="34"/>
      <c r="F581" s="34"/>
      <c r="G581" s="34"/>
      <c r="H581" s="159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</row>
    <row r="582" spans="2:25" ht="14.4" x14ac:dyDescent="0.3">
      <c r="B582" s="34"/>
      <c r="C582" s="34"/>
      <c r="D582" s="34"/>
      <c r="E582" s="34"/>
      <c r="F582" s="34"/>
      <c r="G582" s="34"/>
      <c r="H582" s="159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</row>
    <row r="583" spans="2:25" ht="14.4" x14ac:dyDescent="0.3">
      <c r="B583" s="34"/>
      <c r="C583" s="34"/>
      <c r="D583" s="34"/>
      <c r="E583" s="34"/>
      <c r="F583" s="34"/>
      <c r="G583" s="34"/>
      <c r="H583" s="159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</row>
    <row r="584" spans="2:25" ht="14.4" x14ac:dyDescent="0.3">
      <c r="B584" s="34"/>
      <c r="C584" s="34"/>
      <c r="D584" s="34"/>
      <c r="E584" s="34"/>
      <c r="F584" s="34"/>
      <c r="G584" s="34"/>
      <c r="H584" s="159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</row>
    <row r="585" spans="2:25" ht="14.4" x14ac:dyDescent="0.3">
      <c r="B585" s="34"/>
      <c r="C585" s="34"/>
      <c r="D585" s="34"/>
      <c r="E585" s="34"/>
      <c r="F585" s="34"/>
      <c r="G585" s="34"/>
      <c r="H585" s="159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</row>
    <row r="586" spans="2:25" ht="14.4" x14ac:dyDescent="0.3">
      <c r="B586" s="34"/>
      <c r="C586" s="34"/>
      <c r="D586" s="34"/>
      <c r="E586" s="34"/>
      <c r="F586" s="34"/>
      <c r="G586" s="34"/>
      <c r="H586" s="159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</row>
    <row r="587" spans="2:25" ht="14.4" x14ac:dyDescent="0.3">
      <c r="B587" s="34"/>
      <c r="C587" s="34"/>
      <c r="D587" s="34"/>
      <c r="E587" s="34"/>
      <c r="F587" s="34"/>
      <c r="G587" s="34"/>
      <c r="H587" s="159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</row>
    <row r="588" spans="2:25" ht="14.4" x14ac:dyDescent="0.3">
      <c r="B588" s="34"/>
      <c r="C588" s="34"/>
      <c r="D588" s="34"/>
      <c r="E588" s="34"/>
      <c r="F588" s="34"/>
      <c r="G588" s="34"/>
      <c r="H588" s="159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</row>
    <row r="589" spans="2:25" ht="14.4" x14ac:dyDescent="0.3">
      <c r="B589" s="34"/>
      <c r="C589" s="34"/>
      <c r="D589" s="34"/>
      <c r="E589" s="34"/>
      <c r="F589" s="34"/>
      <c r="G589" s="34"/>
      <c r="H589" s="159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</row>
    <row r="590" spans="2:25" ht="14.4" x14ac:dyDescent="0.3">
      <c r="B590" s="34"/>
      <c r="C590" s="34"/>
      <c r="D590" s="34"/>
      <c r="E590" s="34"/>
      <c r="F590" s="34"/>
      <c r="G590" s="34"/>
      <c r="H590" s="159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</row>
    <row r="591" spans="2:25" ht="14.4" x14ac:dyDescent="0.3">
      <c r="B591" s="34"/>
      <c r="C591" s="34"/>
      <c r="D591" s="34"/>
      <c r="E591" s="34"/>
      <c r="F591" s="34"/>
      <c r="G591" s="34"/>
      <c r="H591" s="159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</row>
    <row r="592" spans="2:25" ht="14.4" x14ac:dyDescent="0.3">
      <c r="B592" s="34"/>
      <c r="C592" s="34"/>
      <c r="D592" s="34"/>
      <c r="E592" s="34"/>
      <c r="F592" s="34"/>
      <c r="G592" s="34"/>
      <c r="H592" s="159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</row>
    <row r="593" spans="2:25" ht="14.4" x14ac:dyDescent="0.3">
      <c r="B593" s="34"/>
      <c r="C593" s="34"/>
      <c r="D593" s="34"/>
      <c r="E593" s="34"/>
      <c r="F593" s="34"/>
      <c r="G593" s="34"/>
      <c r="H593" s="159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</row>
    <row r="594" spans="2:25" ht="14.4" x14ac:dyDescent="0.3">
      <c r="B594" s="34"/>
      <c r="C594" s="34"/>
      <c r="D594" s="34"/>
      <c r="E594" s="34"/>
      <c r="F594" s="34"/>
      <c r="G594" s="34"/>
      <c r="H594" s="159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</row>
    <row r="595" spans="2:25" ht="14.4" x14ac:dyDescent="0.3">
      <c r="B595" s="34"/>
      <c r="C595" s="34"/>
      <c r="D595" s="34"/>
      <c r="E595" s="34"/>
      <c r="F595" s="34"/>
      <c r="G595" s="34"/>
      <c r="H595" s="159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</row>
    <row r="596" spans="2:25" ht="14.4" x14ac:dyDescent="0.3">
      <c r="B596" s="34"/>
      <c r="C596" s="34"/>
      <c r="D596" s="34"/>
      <c r="E596" s="34"/>
      <c r="F596" s="34"/>
      <c r="G596" s="34"/>
      <c r="H596" s="159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</row>
    <row r="597" spans="2:25" ht="14.4" x14ac:dyDescent="0.3">
      <c r="B597" s="34"/>
      <c r="C597" s="34"/>
      <c r="D597" s="34"/>
      <c r="E597" s="34"/>
      <c r="F597" s="34"/>
      <c r="G597" s="34"/>
      <c r="H597" s="159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</row>
    <row r="598" spans="2:25" ht="14.4" x14ac:dyDescent="0.3">
      <c r="B598" s="34"/>
      <c r="C598" s="34"/>
      <c r="D598" s="34"/>
      <c r="E598" s="34"/>
      <c r="F598" s="34"/>
      <c r="G598" s="34"/>
      <c r="H598" s="159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</row>
    <row r="599" spans="2:25" ht="14.4" x14ac:dyDescent="0.3">
      <c r="B599" s="34"/>
      <c r="C599" s="34"/>
      <c r="D599" s="34"/>
      <c r="E599" s="34"/>
      <c r="F599" s="34"/>
      <c r="G599" s="34"/>
      <c r="H599" s="159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</row>
    <row r="600" spans="2:25" ht="14.4" x14ac:dyDescent="0.3">
      <c r="B600" s="34"/>
      <c r="C600" s="34"/>
      <c r="D600" s="34"/>
      <c r="E600" s="34"/>
      <c r="F600" s="34"/>
      <c r="G600" s="34"/>
      <c r="H600" s="159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</row>
    <row r="601" spans="2:25" ht="14.4" x14ac:dyDescent="0.3">
      <c r="B601" s="34"/>
      <c r="C601" s="34"/>
      <c r="D601" s="34"/>
      <c r="E601" s="34"/>
      <c r="F601" s="34"/>
      <c r="G601" s="34"/>
      <c r="H601" s="159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</row>
    <row r="602" spans="2:25" ht="14.4" x14ac:dyDescent="0.3">
      <c r="B602" s="34"/>
      <c r="C602" s="34"/>
      <c r="D602" s="34"/>
      <c r="E602" s="34"/>
      <c r="F602" s="34"/>
      <c r="G602" s="34"/>
      <c r="H602" s="159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</row>
    <row r="603" spans="2:25" ht="14.4" x14ac:dyDescent="0.3">
      <c r="B603" s="34"/>
      <c r="C603" s="34"/>
      <c r="D603" s="34"/>
      <c r="E603" s="34"/>
      <c r="F603" s="34"/>
      <c r="G603" s="34"/>
      <c r="H603" s="159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</row>
    <row r="604" spans="2:25" ht="14.4" x14ac:dyDescent="0.3">
      <c r="B604" s="34"/>
      <c r="C604" s="34"/>
      <c r="D604" s="34"/>
      <c r="E604" s="34"/>
      <c r="F604" s="34"/>
      <c r="G604" s="34"/>
      <c r="H604" s="159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</row>
    <row r="605" spans="2:25" ht="14.4" x14ac:dyDescent="0.3">
      <c r="B605" s="34"/>
      <c r="C605" s="34"/>
      <c r="D605" s="34"/>
      <c r="E605" s="34"/>
      <c r="F605" s="34"/>
      <c r="G605" s="34"/>
      <c r="H605" s="159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</row>
    <row r="606" spans="2:25" ht="14.4" x14ac:dyDescent="0.3">
      <c r="B606" s="34"/>
      <c r="C606" s="34"/>
      <c r="D606" s="34"/>
      <c r="E606" s="34"/>
      <c r="F606" s="34"/>
      <c r="G606" s="34"/>
      <c r="H606" s="159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</row>
    <row r="607" spans="2:25" ht="14.4" x14ac:dyDescent="0.3">
      <c r="B607" s="34"/>
      <c r="C607" s="34"/>
      <c r="D607" s="34"/>
      <c r="E607" s="34"/>
      <c r="F607" s="34"/>
      <c r="G607" s="34"/>
      <c r="H607" s="159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</row>
    <row r="608" spans="2:25" ht="14.4" x14ac:dyDescent="0.3">
      <c r="B608" s="34"/>
      <c r="C608" s="34"/>
      <c r="D608" s="34"/>
      <c r="E608" s="34"/>
      <c r="F608" s="34"/>
      <c r="G608" s="34"/>
      <c r="H608" s="159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</row>
    <row r="609" spans="2:25" ht="14.4" x14ac:dyDescent="0.3">
      <c r="B609" s="34"/>
      <c r="C609" s="34"/>
      <c r="D609" s="34"/>
      <c r="E609" s="34"/>
      <c r="F609" s="34"/>
      <c r="G609" s="34"/>
      <c r="H609" s="159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</row>
    <row r="610" spans="2:25" ht="14.4" x14ac:dyDescent="0.3">
      <c r="B610" s="34"/>
      <c r="C610" s="34"/>
      <c r="D610" s="34"/>
      <c r="E610" s="34"/>
      <c r="F610" s="34"/>
      <c r="G610" s="34"/>
      <c r="H610" s="159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</row>
    <row r="611" spans="2:25" ht="14.4" x14ac:dyDescent="0.3">
      <c r="B611" s="34"/>
      <c r="C611" s="34"/>
      <c r="D611" s="34"/>
      <c r="E611" s="34"/>
      <c r="F611" s="34"/>
      <c r="G611" s="34"/>
      <c r="H611" s="159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</row>
    <row r="612" spans="2:25" ht="14.4" x14ac:dyDescent="0.3">
      <c r="B612" s="34"/>
      <c r="C612" s="34"/>
      <c r="D612" s="34"/>
      <c r="E612" s="34"/>
      <c r="F612" s="34"/>
      <c r="G612" s="34"/>
      <c r="H612" s="159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</row>
    <row r="613" spans="2:25" ht="14.4" x14ac:dyDescent="0.3">
      <c r="B613" s="34"/>
      <c r="C613" s="34"/>
      <c r="D613" s="34"/>
      <c r="E613" s="34"/>
      <c r="F613" s="34"/>
      <c r="G613" s="34"/>
      <c r="H613" s="159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</row>
    <row r="614" spans="2:25" ht="14.4" x14ac:dyDescent="0.3">
      <c r="B614" s="34"/>
      <c r="C614" s="34"/>
      <c r="D614" s="34"/>
      <c r="E614" s="34"/>
      <c r="F614" s="34"/>
      <c r="G614" s="34"/>
      <c r="H614" s="159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</row>
    <row r="615" spans="2:25" ht="14.4" x14ac:dyDescent="0.3">
      <c r="B615" s="34"/>
      <c r="C615" s="34"/>
      <c r="D615" s="34"/>
      <c r="E615" s="34"/>
      <c r="F615" s="34"/>
      <c r="G615" s="34"/>
      <c r="H615" s="159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</row>
    <row r="616" spans="2:25" ht="14.4" x14ac:dyDescent="0.3">
      <c r="B616" s="34"/>
      <c r="C616" s="34"/>
      <c r="D616" s="34"/>
      <c r="E616" s="34"/>
      <c r="F616" s="34"/>
      <c r="G616" s="34"/>
      <c r="H616" s="159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</row>
    <row r="617" spans="2:25" ht="14.4" x14ac:dyDescent="0.3">
      <c r="B617" s="34"/>
      <c r="C617" s="34"/>
      <c r="D617" s="34"/>
      <c r="E617" s="34"/>
      <c r="F617" s="34"/>
      <c r="G617" s="34"/>
      <c r="H617" s="159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</row>
    <row r="618" spans="2:25" ht="14.4" x14ac:dyDescent="0.3">
      <c r="B618" s="34"/>
      <c r="C618" s="34"/>
      <c r="D618" s="34"/>
      <c r="E618" s="34"/>
      <c r="F618" s="34"/>
      <c r="G618" s="34"/>
      <c r="H618" s="159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</row>
    <row r="619" spans="2:25" ht="14.4" x14ac:dyDescent="0.3">
      <c r="B619" s="34"/>
      <c r="C619" s="34"/>
      <c r="D619" s="34"/>
      <c r="E619" s="34"/>
      <c r="F619" s="34"/>
      <c r="G619" s="34"/>
      <c r="H619" s="159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</row>
    <row r="620" spans="2:25" ht="14.4" x14ac:dyDescent="0.3">
      <c r="B620" s="34"/>
      <c r="C620" s="34"/>
      <c r="D620" s="34"/>
      <c r="E620" s="34"/>
      <c r="F620" s="34"/>
      <c r="G620" s="34"/>
      <c r="H620" s="159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</row>
    <row r="621" spans="2:25" ht="14.4" x14ac:dyDescent="0.3">
      <c r="B621" s="34"/>
      <c r="C621" s="34"/>
      <c r="D621" s="34"/>
      <c r="E621" s="34"/>
      <c r="F621" s="34"/>
      <c r="G621" s="34"/>
      <c r="H621" s="159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</row>
    <row r="622" spans="2:25" ht="14.4" x14ac:dyDescent="0.3">
      <c r="B622" s="34"/>
      <c r="C622" s="34"/>
      <c r="D622" s="34"/>
      <c r="E622" s="34"/>
      <c r="F622" s="34"/>
      <c r="G622" s="34"/>
      <c r="H622" s="159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</row>
    <row r="623" spans="2:25" ht="14.4" x14ac:dyDescent="0.3">
      <c r="B623" s="34"/>
      <c r="C623" s="34"/>
      <c r="D623" s="34"/>
      <c r="E623" s="34"/>
      <c r="F623" s="34"/>
      <c r="G623" s="34"/>
      <c r="H623" s="159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</row>
    <row r="624" spans="2:25" ht="14.4" x14ac:dyDescent="0.3">
      <c r="B624" s="34"/>
      <c r="C624" s="34"/>
      <c r="D624" s="34"/>
      <c r="E624" s="34"/>
      <c r="F624" s="34"/>
      <c r="G624" s="34"/>
      <c r="H624" s="159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</row>
    <row r="625" spans="2:25" ht="14.4" x14ac:dyDescent="0.3">
      <c r="B625" s="34"/>
      <c r="C625" s="34"/>
      <c r="D625" s="34"/>
      <c r="E625" s="34"/>
      <c r="F625" s="34"/>
      <c r="G625" s="34"/>
      <c r="H625" s="159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</row>
    <row r="626" spans="2:25" ht="14.4" x14ac:dyDescent="0.3">
      <c r="B626" s="34"/>
      <c r="C626" s="34"/>
      <c r="D626" s="34"/>
      <c r="E626" s="34"/>
      <c r="F626" s="34"/>
      <c r="G626" s="34"/>
      <c r="H626" s="159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</row>
    <row r="627" spans="2:25" ht="14.4" x14ac:dyDescent="0.3">
      <c r="B627" s="34"/>
      <c r="C627" s="34"/>
      <c r="D627" s="34"/>
      <c r="E627" s="34"/>
      <c r="F627" s="34"/>
      <c r="G627" s="34"/>
      <c r="H627" s="159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</row>
    <row r="628" spans="2:25" ht="14.4" x14ac:dyDescent="0.3">
      <c r="B628" s="34"/>
      <c r="C628" s="34"/>
      <c r="D628" s="34"/>
      <c r="E628" s="34"/>
      <c r="F628" s="34"/>
      <c r="G628" s="34"/>
      <c r="H628" s="159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</row>
    <row r="629" spans="2:25" ht="14.4" x14ac:dyDescent="0.3">
      <c r="B629" s="34"/>
      <c r="C629" s="34"/>
      <c r="D629" s="34"/>
      <c r="E629" s="34"/>
      <c r="F629" s="34"/>
      <c r="G629" s="34"/>
      <c r="H629" s="159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</row>
    <row r="630" spans="2:25" ht="14.4" x14ac:dyDescent="0.3">
      <c r="B630" s="34"/>
      <c r="C630" s="34"/>
      <c r="D630" s="34"/>
      <c r="E630" s="34"/>
      <c r="F630" s="34"/>
      <c r="G630" s="34"/>
      <c r="H630" s="159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</row>
    <row r="631" spans="2:25" ht="14.4" x14ac:dyDescent="0.3">
      <c r="B631" s="34"/>
      <c r="C631" s="34"/>
      <c r="D631" s="34"/>
      <c r="E631" s="34"/>
      <c r="F631" s="34"/>
      <c r="G631" s="34"/>
      <c r="H631" s="159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</row>
    <row r="632" spans="2:25" ht="14.4" x14ac:dyDescent="0.3">
      <c r="B632" s="34"/>
      <c r="C632" s="34"/>
      <c r="D632" s="34"/>
      <c r="E632" s="34"/>
      <c r="F632" s="34"/>
      <c r="G632" s="34"/>
      <c r="H632" s="159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</row>
    <row r="633" spans="2:25" ht="14.4" x14ac:dyDescent="0.3">
      <c r="B633" s="34"/>
      <c r="C633" s="34"/>
      <c r="D633" s="34"/>
      <c r="E633" s="34"/>
      <c r="F633" s="34"/>
      <c r="G633" s="34"/>
      <c r="H633" s="159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</row>
    <row r="634" spans="2:25" ht="14.4" x14ac:dyDescent="0.3">
      <c r="B634" s="34"/>
      <c r="C634" s="34"/>
      <c r="D634" s="34"/>
      <c r="E634" s="34"/>
      <c r="F634" s="34"/>
      <c r="G634" s="34"/>
      <c r="H634" s="159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</row>
    <row r="635" spans="2:25" ht="14.4" x14ac:dyDescent="0.3">
      <c r="B635" s="34"/>
      <c r="C635" s="34"/>
      <c r="D635" s="34"/>
      <c r="E635" s="34"/>
      <c r="F635" s="34"/>
      <c r="G635" s="34"/>
      <c r="H635" s="159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</row>
    <row r="636" spans="2:25" ht="14.4" x14ac:dyDescent="0.3">
      <c r="B636" s="34"/>
      <c r="C636" s="34"/>
      <c r="D636" s="34"/>
      <c r="E636" s="34"/>
      <c r="F636" s="34"/>
      <c r="G636" s="34"/>
      <c r="H636" s="159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</row>
    <row r="637" spans="2:25" ht="14.4" x14ac:dyDescent="0.3">
      <c r="B637" s="34"/>
      <c r="C637" s="34"/>
      <c r="D637" s="34"/>
      <c r="E637" s="34"/>
      <c r="F637" s="34"/>
      <c r="G637" s="34"/>
      <c r="H637" s="159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</row>
    <row r="638" spans="2:25" ht="14.4" x14ac:dyDescent="0.3">
      <c r="B638" s="34"/>
      <c r="C638" s="34"/>
      <c r="D638" s="34"/>
      <c r="E638" s="34"/>
      <c r="F638" s="34"/>
      <c r="G638" s="34"/>
      <c r="H638" s="159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</row>
    <row r="639" spans="2:25" ht="14.4" x14ac:dyDescent="0.3">
      <c r="B639" s="34"/>
      <c r="C639" s="34"/>
      <c r="D639" s="34"/>
      <c r="E639" s="34"/>
      <c r="F639" s="34"/>
      <c r="G639" s="34"/>
      <c r="H639" s="159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</row>
    <row r="640" spans="2:25" ht="14.4" x14ac:dyDescent="0.3">
      <c r="B640" s="34"/>
      <c r="C640" s="34"/>
      <c r="D640" s="34"/>
      <c r="E640" s="34"/>
      <c r="F640" s="34"/>
      <c r="G640" s="34"/>
      <c r="H640" s="159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</row>
    <row r="641" spans="2:25" ht="14.4" x14ac:dyDescent="0.3">
      <c r="B641" s="34"/>
      <c r="C641" s="34"/>
      <c r="D641" s="34"/>
      <c r="E641" s="34"/>
      <c r="F641" s="34"/>
      <c r="G641" s="34"/>
      <c r="H641" s="159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</row>
    <row r="642" spans="2:25" ht="14.4" x14ac:dyDescent="0.3">
      <c r="B642" s="34"/>
      <c r="C642" s="34"/>
      <c r="D642" s="34"/>
      <c r="E642" s="34"/>
      <c r="F642" s="34"/>
      <c r="G642" s="34"/>
      <c r="H642" s="159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</row>
    <row r="643" spans="2:25" ht="14.4" x14ac:dyDescent="0.3">
      <c r="B643" s="34"/>
      <c r="C643" s="34"/>
      <c r="D643" s="34"/>
      <c r="E643" s="34"/>
      <c r="F643" s="34"/>
      <c r="G643" s="34"/>
      <c r="H643" s="159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</row>
    <row r="644" spans="2:25" ht="14.4" x14ac:dyDescent="0.3">
      <c r="B644" s="34"/>
      <c r="C644" s="34"/>
      <c r="D644" s="34"/>
      <c r="E644" s="34"/>
      <c r="F644" s="34"/>
      <c r="G644" s="34"/>
      <c r="H644" s="159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</row>
    <row r="645" spans="2:25" ht="14.4" x14ac:dyDescent="0.3">
      <c r="B645" s="34"/>
      <c r="C645" s="34"/>
      <c r="D645" s="34"/>
      <c r="E645" s="34"/>
      <c r="F645" s="34"/>
      <c r="G645" s="34"/>
      <c r="H645" s="159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</row>
    <row r="646" spans="2:25" ht="14.4" x14ac:dyDescent="0.3">
      <c r="B646" s="34"/>
      <c r="C646" s="34"/>
      <c r="D646" s="34"/>
      <c r="E646" s="34"/>
      <c r="F646" s="34"/>
      <c r="G646" s="34"/>
      <c r="H646" s="159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</row>
    <row r="647" spans="2:25" ht="14.4" x14ac:dyDescent="0.3">
      <c r="B647" s="34"/>
      <c r="C647" s="34"/>
      <c r="D647" s="34"/>
      <c r="E647" s="34"/>
      <c r="F647" s="34"/>
      <c r="G647" s="34"/>
      <c r="H647" s="159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</row>
    <row r="648" spans="2:25" ht="14.4" x14ac:dyDescent="0.3">
      <c r="B648" s="34"/>
      <c r="C648" s="34"/>
      <c r="D648" s="34"/>
      <c r="E648" s="34"/>
      <c r="F648" s="34"/>
      <c r="G648" s="34"/>
      <c r="H648" s="159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</row>
    <row r="649" spans="2:25" ht="14.4" x14ac:dyDescent="0.3">
      <c r="B649" s="34"/>
      <c r="C649" s="34"/>
      <c r="D649" s="34"/>
      <c r="E649" s="34"/>
      <c r="F649" s="34"/>
      <c r="G649" s="34"/>
      <c r="H649" s="159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</row>
    <row r="650" spans="2:25" ht="14.4" x14ac:dyDescent="0.3">
      <c r="B650" s="34"/>
      <c r="C650" s="34"/>
      <c r="D650" s="34"/>
      <c r="E650" s="34"/>
      <c r="F650" s="34"/>
      <c r="G650" s="34"/>
      <c r="H650" s="159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</row>
    <row r="651" spans="2:25" ht="14.4" x14ac:dyDescent="0.3">
      <c r="B651" s="34"/>
      <c r="C651" s="34"/>
      <c r="D651" s="34"/>
      <c r="E651" s="34"/>
      <c r="F651" s="34"/>
      <c r="G651" s="34"/>
      <c r="H651" s="159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</row>
    <row r="652" spans="2:25" ht="14.4" x14ac:dyDescent="0.3">
      <c r="B652" s="34"/>
      <c r="C652" s="34"/>
      <c r="D652" s="34"/>
      <c r="E652" s="34"/>
      <c r="F652" s="34"/>
      <c r="G652" s="34"/>
      <c r="H652" s="159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</row>
    <row r="653" spans="2:25" ht="14.4" x14ac:dyDescent="0.3">
      <c r="B653" s="34"/>
      <c r="C653" s="34"/>
      <c r="D653" s="34"/>
      <c r="E653" s="34"/>
      <c r="F653" s="34"/>
      <c r="G653" s="34"/>
      <c r="H653" s="159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</row>
    <row r="654" spans="2:25" ht="14.4" x14ac:dyDescent="0.3">
      <c r="B654" s="34"/>
      <c r="C654" s="34"/>
      <c r="D654" s="34"/>
      <c r="E654" s="34"/>
      <c r="F654" s="34"/>
      <c r="G654" s="34"/>
      <c r="H654" s="159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</row>
    <row r="655" spans="2:25" ht="14.4" x14ac:dyDescent="0.3">
      <c r="B655" s="34"/>
      <c r="C655" s="34"/>
      <c r="D655" s="34"/>
      <c r="E655" s="34"/>
      <c r="F655" s="34"/>
      <c r="G655" s="34"/>
      <c r="H655" s="159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</row>
    <row r="656" spans="2:25" ht="14.4" x14ac:dyDescent="0.3">
      <c r="B656" s="34"/>
      <c r="C656" s="34"/>
      <c r="D656" s="34"/>
      <c r="E656" s="34"/>
      <c r="F656" s="34"/>
      <c r="G656" s="34"/>
      <c r="H656" s="159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</row>
    <row r="657" spans="2:25" ht="14.4" x14ac:dyDescent="0.3">
      <c r="B657" s="34"/>
      <c r="C657" s="34"/>
      <c r="D657" s="34"/>
      <c r="E657" s="34"/>
      <c r="F657" s="34"/>
      <c r="G657" s="34"/>
      <c r="H657" s="159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</row>
    <row r="658" spans="2:25" ht="14.4" x14ac:dyDescent="0.3">
      <c r="B658" s="34"/>
      <c r="C658" s="34"/>
      <c r="D658" s="34"/>
      <c r="E658" s="34"/>
      <c r="F658" s="34"/>
      <c r="G658" s="34"/>
      <c r="H658" s="159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</row>
    <row r="659" spans="2:25" ht="14.4" x14ac:dyDescent="0.3">
      <c r="B659" s="34"/>
      <c r="C659" s="34"/>
      <c r="D659" s="34"/>
      <c r="E659" s="34"/>
      <c r="F659" s="34"/>
      <c r="G659" s="34"/>
      <c r="H659" s="159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</row>
    <row r="660" spans="2:25" ht="14.4" x14ac:dyDescent="0.3">
      <c r="B660" s="34"/>
      <c r="C660" s="34"/>
      <c r="D660" s="34"/>
      <c r="E660" s="34"/>
      <c r="F660" s="34"/>
      <c r="G660" s="34"/>
      <c r="H660" s="159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</row>
    <row r="661" spans="2:25" ht="14.4" x14ac:dyDescent="0.3">
      <c r="B661" s="34"/>
      <c r="C661" s="34"/>
      <c r="D661" s="34"/>
      <c r="E661" s="34"/>
      <c r="F661" s="34"/>
      <c r="G661" s="34"/>
      <c r="H661" s="159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</row>
    <row r="662" spans="2:25" ht="14.4" x14ac:dyDescent="0.3">
      <c r="B662" s="34"/>
      <c r="C662" s="34"/>
      <c r="D662" s="34"/>
      <c r="E662" s="34"/>
      <c r="F662" s="34"/>
      <c r="G662" s="34"/>
      <c r="H662" s="159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</row>
    <row r="663" spans="2:25" ht="14.4" x14ac:dyDescent="0.3">
      <c r="B663" s="34"/>
      <c r="C663" s="34"/>
      <c r="D663" s="34"/>
      <c r="E663" s="34"/>
      <c r="F663" s="34"/>
      <c r="G663" s="34"/>
      <c r="H663" s="159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</row>
    <row r="664" spans="2:25" ht="14.4" x14ac:dyDescent="0.3">
      <c r="B664" s="34"/>
      <c r="C664" s="34"/>
      <c r="D664" s="34"/>
      <c r="E664" s="34"/>
      <c r="F664" s="34"/>
      <c r="G664" s="34"/>
      <c r="H664" s="159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</row>
    <row r="665" spans="2:25" ht="14.4" x14ac:dyDescent="0.3">
      <c r="B665" s="34"/>
      <c r="C665" s="34"/>
      <c r="D665" s="34"/>
      <c r="E665" s="34"/>
      <c r="F665" s="34"/>
      <c r="G665" s="34"/>
      <c r="H665" s="159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</row>
    <row r="666" spans="2:25" ht="14.4" x14ac:dyDescent="0.3">
      <c r="B666" s="34"/>
      <c r="C666" s="34"/>
      <c r="D666" s="34"/>
      <c r="E666" s="34"/>
      <c r="F666" s="34"/>
      <c r="G666" s="34"/>
      <c r="H666" s="159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</row>
    <row r="667" spans="2:25" ht="14.4" x14ac:dyDescent="0.3">
      <c r="B667" s="34"/>
      <c r="C667" s="34"/>
      <c r="D667" s="34"/>
      <c r="E667" s="34"/>
      <c r="F667" s="34"/>
      <c r="G667" s="34"/>
      <c r="H667" s="159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</row>
    <row r="668" spans="2:25" ht="14.4" x14ac:dyDescent="0.3">
      <c r="B668" s="34"/>
      <c r="C668" s="34"/>
      <c r="D668" s="34"/>
      <c r="E668" s="34"/>
      <c r="F668" s="34"/>
      <c r="G668" s="34"/>
      <c r="H668" s="159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</row>
    <row r="669" spans="2:25" ht="14.4" x14ac:dyDescent="0.3">
      <c r="B669" s="34"/>
      <c r="C669" s="34"/>
      <c r="D669" s="34"/>
      <c r="E669" s="34"/>
      <c r="F669" s="34"/>
      <c r="G669" s="34"/>
      <c r="H669" s="159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</row>
    <row r="670" spans="2:25" ht="14.4" x14ac:dyDescent="0.3">
      <c r="B670" s="34"/>
      <c r="C670" s="34"/>
      <c r="D670" s="34"/>
      <c r="E670" s="34"/>
      <c r="F670" s="34"/>
      <c r="G670" s="34"/>
      <c r="H670" s="159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</row>
    <row r="671" spans="2:25" ht="14.4" x14ac:dyDescent="0.3">
      <c r="B671" s="34"/>
      <c r="C671" s="34"/>
      <c r="D671" s="34"/>
      <c r="E671" s="34"/>
      <c r="F671" s="34"/>
      <c r="G671" s="34"/>
      <c r="H671" s="159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</row>
    <row r="672" spans="2:25" ht="14.4" x14ac:dyDescent="0.3">
      <c r="B672" s="34"/>
      <c r="C672" s="34"/>
      <c r="D672" s="34"/>
      <c r="E672" s="34"/>
      <c r="F672" s="34"/>
      <c r="G672" s="34"/>
      <c r="H672" s="159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</row>
    <row r="673" spans="2:25" ht="14.4" x14ac:dyDescent="0.3">
      <c r="B673" s="34"/>
      <c r="C673" s="34"/>
      <c r="D673" s="34"/>
      <c r="E673" s="34"/>
      <c r="F673" s="34"/>
      <c r="G673" s="34"/>
      <c r="H673" s="159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</row>
    <row r="674" spans="2:25" ht="14.4" x14ac:dyDescent="0.3">
      <c r="B674" s="34"/>
      <c r="C674" s="34"/>
      <c r="D674" s="34"/>
      <c r="E674" s="34"/>
      <c r="F674" s="34"/>
      <c r="G674" s="34"/>
      <c r="H674" s="159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</row>
    <row r="675" spans="2:25" ht="14.4" x14ac:dyDescent="0.3">
      <c r="B675" s="34"/>
      <c r="C675" s="34"/>
      <c r="D675" s="34"/>
      <c r="E675" s="34"/>
      <c r="F675" s="34"/>
      <c r="G675" s="34"/>
      <c r="H675" s="159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</row>
    <row r="676" spans="2:25" ht="14.4" x14ac:dyDescent="0.3">
      <c r="B676" s="34"/>
      <c r="C676" s="34"/>
      <c r="D676" s="34"/>
      <c r="E676" s="34"/>
      <c r="F676" s="34"/>
      <c r="G676" s="34"/>
      <c r="H676" s="159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</row>
    <row r="677" spans="2:25" ht="14.4" x14ac:dyDescent="0.3">
      <c r="B677" s="34"/>
      <c r="C677" s="34"/>
      <c r="D677" s="34"/>
      <c r="E677" s="34"/>
      <c r="F677" s="34"/>
      <c r="G677" s="34"/>
      <c r="H677" s="159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</row>
    <row r="678" spans="2:25" ht="14.4" x14ac:dyDescent="0.3">
      <c r="B678" s="34"/>
      <c r="C678" s="34"/>
      <c r="D678" s="34"/>
      <c r="E678" s="34"/>
      <c r="F678" s="34"/>
      <c r="G678" s="34"/>
      <c r="H678" s="159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</row>
    <row r="679" spans="2:25" ht="14.4" x14ac:dyDescent="0.3">
      <c r="B679" s="34"/>
      <c r="C679" s="34"/>
      <c r="D679" s="34"/>
      <c r="E679" s="34"/>
      <c r="F679" s="34"/>
      <c r="G679" s="34"/>
      <c r="H679" s="159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</row>
    <row r="680" spans="2:25" ht="14.4" x14ac:dyDescent="0.3">
      <c r="B680" s="34"/>
      <c r="C680" s="34"/>
      <c r="D680" s="34"/>
      <c r="E680" s="34"/>
      <c r="F680" s="34"/>
      <c r="G680" s="34"/>
      <c r="H680" s="159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</row>
    <row r="681" spans="2:25" ht="14.4" x14ac:dyDescent="0.3">
      <c r="B681" s="34"/>
      <c r="C681" s="34"/>
      <c r="D681" s="34"/>
      <c r="E681" s="34"/>
      <c r="F681" s="34"/>
      <c r="G681" s="34"/>
      <c r="H681" s="159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</row>
    <row r="682" spans="2:25" ht="14.4" x14ac:dyDescent="0.3">
      <c r="B682" s="34"/>
      <c r="C682" s="34"/>
      <c r="D682" s="34"/>
      <c r="E682" s="34"/>
      <c r="F682" s="34"/>
      <c r="G682" s="34"/>
      <c r="H682" s="159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</row>
    <row r="683" spans="2:25" ht="14.4" x14ac:dyDescent="0.3">
      <c r="B683" s="34"/>
      <c r="C683" s="34"/>
      <c r="D683" s="34"/>
      <c r="E683" s="34"/>
      <c r="F683" s="34"/>
      <c r="G683" s="34"/>
      <c r="H683" s="159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</row>
    <row r="684" spans="2:25" ht="14.4" x14ac:dyDescent="0.3">
      <c r="B684" s="34"/>
      <c r="C684" s="34"/>
      <c r="D684" s="34"/>
      <c r="E684" s="34"/>
      <c r="F684" s="34"/>
      <c r="G684" s="34"/>
      <c r="H684" s="159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</row>
    <row r="685" spans="2:25" ht="14.4" x14ac:dyDescent="0.3">
      <c r="B685" s="34"/>
      <c r="C685" s="34"/>
      <c r="D685" s="34"/>
      <c r="E685" s="34"/>
      <c r="F685" s="34"/>
      <c r="G685" s="34"/>
      <c r="H685" s="159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</row>
    <row r="686" spans="2:25" ht="14.4" x14ac:dyDescent="0.3">
      <c r="B686" s="34"/>
      <c r="C686" s="34"/>
      <c r="D686" s="34"/>
      <c r="E686" s="34"/>
      <c r="F686" s="34"/>
      <c r="G686" s="34"/>
      <c r="H686" s="159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</row>
    <row r="687" spans="2:25" ht="14.4" x14ac:dyDescent="0.3">
      <c r="B687" s="34"/>
      <c r="C687" s="34"/>
      <c r="D687" s="34"/>
      <c r="E687" s="34"/>
      <c r="F687" s="34"/>
      <c r="G687" s="34"/>
      <c r="H687" s="159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</row>
    <row r="688" spans="2:25" ht="14.4" x14ac:dyDescent="0.3">
      <c r="B688" s="34"/>
      <c r="C688" s="34"/>
      <c r="D688" s="34"/>
      <c r="E688" s="34"/>
      <c r="F688" s="34"/>
      <c r="G688" s="34"/>
      <c r="H688" s="159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</row>
    <row r="689" spans="2:25" ht="14.4" x14ac:dyDescent="0.3">
      <c r="B689" s="34"/>
      <c r="C689" s="34"/>
      <c r="D689" s="34"/>
      <c r="E689" s="34"/>
      <c r="F689" s="34"/>
      <c r="G689" s="34"/>
      <c r="H689" s="159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</row>
    <row r="690" spans="2:25" ht="14.4" x14ac:dyDescent="0.3">
      <c r="B690" s="34"/>
      <c r="C690" s="34"/>
      <c r="D690" s="34"/>
      <c r="E690" s="34"/>
      <c r="F690" s="34"/>
      <c r="G690" s="34"/>
      <c r="H690" s="159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</row>
    <row r="691" spans="2:25" ht="14.4" x14ac:dyDescent="0.3">
      <c r="B691" s="34"/>
      <c r="C691" s="34"/>
      <c r="D691" s="34"/>
      <c r="E691" s="34"/>
      <c r="F691" s="34"/>
      <c r="G691" s="34"/>
      <c r="H691" s="159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</row>
    <row r="692" spans="2:25" ht="14.4" x14ac:dyDescent="0.3">
      <c r="B692" s="34"/>
      <c r="C692" s="34"/>
      <c r="D692" s="34"/>
      <c r="E692" s="34"/>
      <c r="F692" s="34"/>
      <c r="G692" s="34"/>
      <c r="H692" s="159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</row>
    <row r="693" spans="2:25" ht="14.4" x14ac:dyDescent="0.3">
      <c r="B693" s="34"/>
      <c r="C693" s="34"/>
      <c r="D693" s="34"/>
      <c r="E693" s="34"/>
      <c r="F693" s="34"/>
      <c r="G693" s="34"/>
      <c r="H693" s="159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</row>
    <row r="694" spans="2:25" ht="14.4" x14ac:dyDescent="0.3">
      <c r="B694" s="34"/>
      <c r="C694" s="34"/>
      <c r="D694" s="34"/>
      <c r="E694" s="34"/>
      <c r="F694" s="34"/>
      <c r="G694" s="34"/>
      <c r="H694" s="159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</row>
    <row r="695" spans="2:25" ht="14.4" x14ac:dyDescent="0.3">
      <c r="B695" s="34"/>
      <c r="C695" s="34"/>
      <c r="D695" s="34"/>
      <c r="E695" s="34"/>
      <c r="F695" s="34"/>
      <c r="G695" s="34"/>
      <c r="H695" s="159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</row>
    <row r="696" spans="2:25" ht="14.4" x14ac:dyDescent="0.3">
      <c r="B696" s="34"/>
      <c r="C696" s="34"/>
      <c r="D696" s="34"/>
      <c r="E696" s="34"/>
      <c r="F696" s="34"/>
      <c r="G696" s="34"/>
      <c r="H696" s="159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</row>
    <row r="697" spans="2:25" ht="14.4" x14ac:dyDescent="0.3">
      <c r="B697" s="34"/>
      <c r="C697" s="34"/>
      <c r="D697" s="34"/>
      <c r="E697" s="34"/>
      <c r="F697" s="34"/>
      <c r="G697" s="34"/>
      <c r="H697" s="159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</row>
    <row r="698" spans="2:25" ht="14.4" x14ac:dyDescent="0.3">
      <c r="B698" s="34"/>
      <c r="C698" s="34"/>
      <c r="D698" s="34"/>
      <c r="E698" s="34"/>
      <c r="F698" s="34"/>
      <c r="G698" s="34"/>
      <c r="H698" s="159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</row>
    <row r="699" spans="2:25" ht="14.4" x14ac:dyDescent="0.3">
      <c r="B699" s="34"/>
      <c r="C699" s="34"/>
      <c r="D699" s="34"/>
      <c r="E699" s="34"/>
      <c r="F699" s="34"/>
      <c r="G699" s="34"/>
      <c r="H699" s="159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</row>
    <row r="700" spans="2:25" ht="14.4" x14ac:dyDescent="0.3">
      <c r="B700" s="34"/>
      <c r="C700" s="34"/>
      <c r="D700" s="34"/>
      <c r="E700" s="34"/>
      <c r="F700" s="34"/>
      <c r="G700" s="34"/>
      <c r="H700" s="159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</row>
    <row r="701" spans="2:25" ht="14.4" x14ac:dyDescent="0.3">
      <c r="B701" s="34"/>
      <c r="C701" s="34"/>
      <c r="D701" s="34"/>
      <c r="E701" s="34"/>
      <c r="F701" s="34"/>
      <c r="G701" s="34"/>
      <c r="H701" s="159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</row>
    <row r="702" spans="2:25" ht="14.4" x14ac:dyDescent="0.3">
      <c r="B702" s="34"/>
      <c r="C702" s="34"/>
      <c r="D702" s="34"/>
      <c r="E702" s="34"/>
      <c r="F702" s="34"/>
      <c r="G702" s="34"/>
      <c r="H702" s="159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</row>
    <row r="703" spans="2:25" ht="14.4" x14ac:dyDescent="0.3">
      <c r="B703" s="34"/>
      <c r="C703" s="34"/>
      <c r="D703" s="34"/>
      <c r="E703" s="34"/>
      <c r="F703" s="34"/>
      <c r="G703" s="34"/>
      <c r="H703" s="159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</row>
    <row r="704" spans="2:25" ht="14.4" x14ac:dyDescent="0.3">
      <c r="B704" s="34"/>
      <c r="C704" s="34"/>
      <c r="D704" s="34"/>
      <c r="E704" s="34"/>
      <c r="F704" s="34"/>
      <c r="G704" s="34"/>
      <c r="H704" s="159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</row>
    <row r="705" spans="2:25" ht="14.4" x14ac:dyDescent="0.3">
      <c r="B705" s="34"/>
      <c r="C705" s="34"/>
      <c r="D705" s="34"/>
      <c r="E705" s="34"/>
      <c r="F705" s="34"/>
      <c r="G705" s="34"/>
      <c r="H705" s="159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</row>
    <row r="706" spans="2:25" ht="14.4" x14ac:dyDescent="0.3">
      <c r="B706" s="34"/>
      <c r="C706" s="34"/>
      <c r="D706" s="34"/>
      <c r="E706" s="34"/>
      <c r="F706" s="34"/>
      <c r="G706" s="34"/>
      <c r="H706" s="159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</row>
    <row r="707" spans="2:25" ht="14.4" x14ac:dyDescent="0.3">
      <c r="B707" s="34"/>
      <c r="C707" s="34"/>
      <c r="D707" s="34"/>
      <c r="E707" s="34"/>
      <c r="F707" s="34"/>
      <c r="G707" s="34"/>
      <c r="H707" s="159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</row>
    <row r="708" spans="2:25" ht="14.4" x14ac:dyDescent="0.3">
      <c r="B708" s="34"/>
      <c r="C708" s="34"/>
      <c r="D708" s="34"/>
      <c r="E708" s="34"/>
      <c r="F708" s="34"/>
      <c r="G708" s="34"/>
      <c r="H708" s="159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</row>
    <row r="709" spans="2:25" ht="14.4" x14ac:dyDescent="0.3">
      <c r="B709" s="34"/>
      <c r="C709" s="34"/>
      <c r="D709" s="34"/>
      <c r="E709" s="34"/>
      <c r="F709" s="34"/>
      <c r="G709" s="34"/>
      <c r="H709" s="159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</row>
    <row r="710" spans="2:25" ht="14.4" x14ac:dyDescent="0.3">
      <c r="B710" s="34"/>
      <c r="C710" s="34"/>
      <c r="D710" s="34"/>
      <c r="E710" s="34"/>
      <c r="F710" s="34"/>
      <c r="G710" s="34"/>
      <c r="H710" s="159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</row>
    <row r="711" spans="2:25" ht="14.4" x14ac:dyDescent="0.3">
      <c r="B711" s="34"/>
      <c r="C711" s="34"/>
      <c r="D711" s="34"/>
      <c r="E711" s="34"/>
      <c r="F711" s="34"/>
      <c r="G711" s="34"/>
      <c r="H711" s="159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</row>
    <row r="712" spans="2:25" ht="14.4" x14ac:dyDescent="0.3">
      <c r="B712" s="34"/>
      <c r="C712" s="34"/>
      <c r="D712" s="34"/>
      <c r="E712" s="34"/>
      <c r="F712" s="34"/>
      <c r="G712" s="34"/>
      <c r="H712" s="159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</row>
    <row r="713" spans="2:25" ht="14.4" x14ac:dyDescent="0.3">
      <c r="B713" s="34"/>
      <c r="C713" s="34"/>
      <c r="D713" s="34"/>
      <c r="E713" s="34"/>
      <c r="F713" s="34"/>
      <c r="G713" s="34"/>
      <c r="H713" s="159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</row>
    <row r="714" spans="2:25" ht="14.4" x14ac:dyDescent="0.3">
      <c r="B714" s="34"/>
      <c r="C714" s="34"/>
      <c r="D714" s="34"/>
      <c r="E714" s="34"/>
      <c r="F714" s="34"/>
      <c r="G714" s="34"/>
      <c r="H714" s="159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</row>
    <row r="715" spans="2:25" ht="14.4" x14ac:dyDescent="0.3">
      <c r="B715" s="34"/>
      <c r="C715" s="34"/>
      <c r="D715" s="34"/>
      <c r="E715" s="34"/>
      <c r="F715" s="34"/>
      <c r="G715" s="34"/>
      <c r="H715" s="159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</row>
    <row r="716" spans="2:25" ht="14.4" x14ac:dyDescent="0.3">
      <c r="B716" s="34"/>
      <c r="C716" s="34"/>
      <c r="D716" s="34"/>
      <c r="E716" s="34"/>
      <c r="F716" s="34"/>
      <c r="G716" s="34"/>
      <c r="H716" s="159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</row>
    <row r="717" spans="2:25" ht="14.4" x14ac:dyDescent="0.3">
      <c r="B717" s="34"/>
      <c r="C717" s="34"/>
      <c r="D717" s="34"/>
      <c r="E717" s="34"/>
      <c r="F717" s="34"/>
      <c r="G717" s="34"/>
      <c r="H717" s="159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</row>
    <row r="718" spans="2:25" ht="14.4" x14ac:dyDescent="0.3">
      <c r="B718" s="34"/>
      <c r="C718" s="34"/>
      <c r="D718" s="34"/>
      <c r="E718" s="34"/>
      <c r="F718" s="34"/>
      <c r="G718" s="34"/>
      <c r="H718" s="159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</row>
    <row r="719" spans="2:25" ht="14.4" x14ac:dyDescent="0.3">
      <c r="B719" s="34"/>
      <c r="C719" s="34"/>
      <c r="D719" s="34"/>
      <c r="E719" s="34"/>
      <c r="F719" s="34"/>
      <c r="G719" s="34"/>
      <c r="H719" s="159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</row>
    <row r="720" spans="2:25" ht="14.4" x14ac:dyDescent="0.3">
      <c r="B720" s="34"/>
      <c r="C720" s="34"/>
      <c r="D720" s="34"/>
      <c r="E720" s="34"/>
      <c r="F720" s="34"/>
      <c r="G720" s="34"/>
      <c r="H720" s="159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</row>
    <row r="721" spans="2:25" ht="14.4" x14ac:dyDescent="0.3">
      <c r="B721" s="34"/>
      <c r="C721" s="34"/>
      <c r="D721" s="34"/>
      <c r="E721" s="34"/>
      <c r="F721" s="34"/>
      <c r="G721" s="34"/>
      <c r="H721" s="159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</row>
    <row r="722" spans="2:25" ht="14.4" x14ac:dyDescent="0.3">
      <c r="B722" s="34"/>
      <c r="C722" s="34"/>
      <c r="D722" s="34"/>
      <c r="E722" s="34"/>
      <c r="F722" s="34"/>
      <c r="G722" s="34"/>
      <c r="H722" s="159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</row>
    <row r="723" spans="2:25" ht="14.4" x14ac:dyDescent="0.3">
      <c r="B723" s="34"/>
      <c r="C723" s="34"/>
      <c r="D723" s="34"/>
      <c r="E723" s="34"/>
      <c r="F723" s="34"/>
      <c r="G723" s="34"/>
      <c r="H723" s="159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</row>
    <row r="724" spans="2:25" ht="14.4" x14ac:dyDescent="0.3">
      <c r="B724" s="34"/>
      <c r="C724" s="34"/>
      <c r="D724" s="34"/>
      <c r="E724" s="34"/>
      <c r="F724" s="34"/>
      <c r="G724" s="34"/>
      <c r="H724" s="159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</row>
    <row r="725" spans="2:25" ht="14.4" x14ac:dyDescent="0.3">
      <c r="B725" s="34"/>
      <c r="C725" s="34"/>
      <c r="D725" s="34"/>
      <c r="E725" s="34"/>
      <c r="F725" s="34"/>
      <c r="G725" s="34"/>
      <c r="H725" s="159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</row>
    <row r="726" spans="2:25" ht="14.4" x14ac:dyDescent="0.3">
      <c r="B726" s="34"/>
      <c r="C726" s="34"/>
      <c r="D726" s="34"/>
      <c r="E726" s="34"/>
      <c r="F726" s="34"/>
      <c r="G726" s="34"/>
      <c r="H726" s="159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</row>
    <row r="727" spans="2:25" ht="14.4" x14ac:dyDescent="0.3">
      <c r="B727" s="34"/>
      <c r="C727" s="34"/>
      <c r="D727" s="34"/>
      <c r="E727" s="34"/>
      <c r="F727" s="34"/>
      <c r="G727" s="34"/>
      <c r="H727" s="159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</row>
    <row r="728" spans="2:25" ht="14.4" x14ac:dyDescent="0.3">
      <c r="B728" s="34"/>
      <c r="C728" s="34"/>
      <c r="D728" s="34"/>
      <c r="E728" s="34"/>
      <c r="F728" s="34"/>
      <c r="G728" s="34"/>
      <c r="H728" s="159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</row>
    <row r="729" spans="2:25" ht="14.4" x14ac:dyDescent="0.3">
      <c r="B729" s="34"/>
      <c r="C729" s="34"/>
      <c r="D729" s="34"/>
      <c r="E729" s="34"/>
      <c r="F729" s="34"/>
      <c r="G729" s="34"/>
      <c r="H729" s="159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</row>
    <row r="730" spans="2:25" ht="14.4" x14ac:dyDescent="0.3">
      <c r="B730" s="34"/>
      <c r="C730" s="34"/>
      <c r="D730" s="34"/>
      <c r="E730" s="34"/>
      <c r="F730" s="34"/>
      <c r="G730" s="34"/>
      <c r="H730" s="159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</row>
    <row r="731" spans="2:25" ht="14.4" x14ac:dyDescent="0.3">
      <c r="B731" s="34"/>
      <c r="C731" s="34"/>
      <c r="D731" s="34"/>
      <c r="E731" s="34"/>
      <c r="F731" s="34"/>
      <c r="G731" s="34"/>
      <c r="H731" s="159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</row>
    <row r="732" spans="2:25" ht="14.4" x14ac:dyDescent="0.3">
      <c r="B732" s="34"/>
      <c r="C732" s="34"/>
      <c r="D732" s="34"/>
      <c r="E732" s="34"/>
      <c r="F732" s="34"/>
      <c r="G732" s="34"/>
      <c r="H732" s="159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</row>
    <row r="733" spans="2:25" ht="14.4" x14ac:dyDescent="0.3">
      <c r="B733" s="34"/>
      <c r="C733" s="34"/>
      <c r="D733" s="34"/>
      <c r="E733" s="34"/>
      <c r="F733" s="34"/>
      <c r="G733" s="34"/>
      <c r="H733" s="159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</row>
    <row r="734" spans="2:25" ht="14.4" x14ac:dyDescent="0.3">
      <c r="B734" s="34"/>
      <c r="C734" s="34"/>
      <c r="D734" s="34"/>
      <c r="E734" s="34"/>
      <c r="F734" s="34"/>
      <c r="G734" s="34"/>
      <c r="H734" s="159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</row>
    <row r="735" spans="2:25" ht="14.4" x14ac:dyDescent="0.3">
      <c r="B735" s="34"/>
      <c r="C735" s="34"/>
      <c r="D735" s="34"/>
      <c r="E735" s="34"/>
      <c r="F735" s="34"/>
      <c r="G735" s="34"/>
      <c r="H735" s="159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</row>
    <row r="736" spans="2:25" ht="14.4" x14ac:dyDescent="0.3">
      <c r="B736" s="34"/>
      <c r="C736" s="34"/>
      <c r="D736" s="34"/>
      <c r="E736" s="34"/>
      <c r="F736" s="34"/>
      <c r="G736" s="34"/>
      <c r="H736" s="159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</row>
    <row r="737" spans="2:25" ht="14.4" x14ac:dyDescent="0.3">
      <c r="B737" s="34"/>
      <c r="C737" s="34"/>
      <c r="D737" s="34"/>
      <c r="E737" s="34"/>
      <c r="F737" s="34"/>
      <c r="G737" s="34"/>
      <c r="H737" s="159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</row>
    <row r="738" spans="2:25" ht="14.4" x14ac:dyDescent="0.3">
      <c r="B738" s="34"/>
      <c r="C738" s="34"/>
      <c r="D738" s="34"/>
      <c r="E738" s="34"/>
      <c r="F738" s="34"/>
      <c r="G738" s="34"/>
      <c r="H738" s="159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</row>
    <row r="739" spans="2:25" ht="14.4" x14ac:dyDescent="0.3">
      <c r="B739" s="34"/>
      <c r="C739" s="34"/>
      <c r="D739" s="34"/>
      <c r="E739" s="34"/>
      <c r="F739" s="34"/>
      <c r="G739" s="34"/>
      <c r="H739" s="159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</row>
    <row r="740" spans="2:25" ht="14.4" x14ac:dyDescent="0.3">
      <c r="B740" s="34"/>
      <c r="C740" s="34"/>
      <c r="D740" s="34"/>
      <c r="E740" s="34"/>
      <c r="F740" s="34"/>
      <c r="G740" s="34"/>
      <c r="H740" s="159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</row>
    <row r="741" spans="2:25" ht="14.4" x14ac:dyDescent="0.3">
      <c r="B741" s="34"/>
      <c r="C741" s="34"/>
      <c r="D741" s="34"/>
      <c r="E741" s="34"/>
      <c r="F741" s="34"/>
      <c r="G741" s="34"/>
      <c r="H741" s="159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</row>
    <row r="742" spans="2:25" ht="14.4" x14ac:dyDescent="0.3">
      <c r="B742" s="34"/>
      <c r="C742" s="34"/>
      <c r="D742" s="34"/>
      <c r="E742" s="34"/>
      <c r="F742" s="34"/>
      <c r="G742" s="34"/>
      <c r="H742" s="159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</row>
    <row r="743" spans="2:25" ht="14.4" x14ac:dyDescent="0.3">
      <c r="B743" s="34"/>
      <c r="C743" s="34"/>
      <c r="D743" s="34"/>
      <c r="E743" s="34"/>
      <c r="F743" s="34"/>
      <c r="G743" s="34"/>
      <c r="H743" s="159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</row>
    <row r="744" spans="2:25" ht="14.4" x14ac:dyDescent="0.3">
      <c r="B744" s="34"/>
      <c r="C744" s="34"/>
      <c r="D744" s="34"/>
      <c r="E744" s="34"/>
      <c r="F744" s="34"/>
      <c r="G744" s="34"/>
      <c r="H744" s="159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</row>
    <row r="745" spans="2:25" ht="14.4" x14ac:dyDescent="0.3">
      <c r="B745" s="34"/>
      <c r="C745" s="34"/>
      <c r="D745" s="34"/>
      <c r="E745" s="34"/>
      <c r="F745" s="34"/>
      <c r="G745" s="34"/>
      <c r="H745" s="159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</row>
    <row r="746" spans="2:25" ht="14.4" x14ac:dyDescent="0.3">
      <c r="B746" s="34"/>
      <c r="C746" s="34"/>
      <c r="D746" s="34"/>
      <c r="E746" s="34"/>
      <c r="F746" s="34"/>
      <c r="G746" s="34"/>
      <c r="H746" s="159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</row>
    <row r="747" spans="2:25" ht="14.4" x14ac:dyDescent="0.3">
      <c r="B747" s="34"/>
      <c r="C747" s="34"/>
      <c r="D747" s="34"/>
      <c r="E747" s="34"/>
      <c r="F747" s="34"/>
      <c r="G747" s="34"/>
      <c r="H747" s="159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</row>
    <row r="748" spans="2:25" ht="14.4" x14ac:dyDescent="0.3">
      <c r="B748" s="34"/>
      <c r="C748" s="34"/>
      <c r="D748" s="34"/>
      <c r="E748" s="34"/>
      <c r="F748" s="34"/>
      <c r="G748" s="34"/>
      <c r="H748" s="159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</row>
    <row r="749" spans="2:25" ht="14.4" x14ac:dyDescent="0.3">
      <c r="B749" s="34"/>
      <c r="C749" s="34"/>
      <c r="D749" s="34"/>
      <c r="E749" s="34"/>
      <c r="F749" s="34"/>
      <c r="G749" s="34"/>
      <c r="H749" s="159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</row>
    <row r="750" spans="2:25" ht="14.4" x14ac:dyDescent="0.3">
      <c r="B750" s="34"/>
      <c r="C750" s="34"/>
      <c r="D750" s="34"/>
      <c r="E750" s="34"/>
      <c r="F750" s="34"/>
      <c r="G750" s="34"/>
      <c r="H750" s="159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</row>
    <row r="751" spans="2:25" ht="14.4" x14ac:dyDescent="0.3">
      <c r="B751" s="34"/>
      <c r="C751" s="34"/>
      <c r="D751" s="34"/>
      <c r="E751" s="34"/>
      <c r="F751" s="34"/>
      <c r="G751" s="34"/>
      <c r="H751" s="159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</row>
    <row r="752" spans="2:25" ht="14.4" x14ac:dyDescent="0.3">
      <c r="B752" s="34"/>
      <c r="C752" s="34"/>
      <c r="D752" s="34"/>
      <c r="E752" s="34"/>
      <c r="F752" s="34"/>
      <c r="G752" s="34"/>
      <c r="H752" s="159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</row>
    <row r="753" spans="2:25" ht="14.4" x14ac:dyDescent="0.3">
      <c r="B753" s="34"/>
      <c r="C753" s="34"/>
      <c r="D753" s="34"/>
      <c r="E753" s="34"/>
      <c r="F753" s="34"/>
      <c r="G753" s="34"/>
      <c r="H753" s="159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</row>
    <row r="754" spans="2:25" ht="14.4" x14ac:dyDescent="0.3">
      <c r="B754" s="34"/>
      <c r="C754" s="34"/>
      <c r="D754" s="34"/>
      <c r="E754" s="34"/>
      <c r="F754" s="34"/>
      <c r="G754" s="34"/>
      <c r="H754" s="159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</row>
    <row r="755" spans="2:25" ht="14.4" x14ac:dyDescent="0.3">
      <c r="B755" s="34"/>
      <c r="C755" s="34"/>
      <c r="D755" s="34"/>
      <c r="E755" s="34"/>
      <c r="F755" s="34"/>
      <c r="G755" s="34"/>
      <c r="H755" s="159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</row>
    <row r="756" spans="2:25" ht="14.4" x14ac:dyDescent="0.3">
      <c r="B756" s="34"/>
      <c r="C756" s="34"/>
      <c r="D756" s="34"/>
      <c r="E756" s="34"/>
      <c r="F756" s="34"/>
      <c r="G756" s="34"/>
      <c r="H756" s="159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</row>
    <row r="757" spans="2:25" ht="14.4" x14ac:dyDescent="0.3">
      <c r="B757" s="34"/>
      <c r="C757" s="34"/>
      <c r="D757" s="34"/>
      <c r="E757" s="34"/>
      <c r="F757" s="34"/>
      <c r="G757" s="34"/>
      <c r="H757" s="159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</row>
    <row r="758" spans="2:25" ht="14.4" x14ac:dyDescent="0.3">
      <c r="B758" s="34"/>
      <c r="C758" s="34"/>
      <c r="D758" s="34"/>
      <c r="E758" s="34"/>
      <c r="F758" s="34"/>
      <c r="G758" s="34"/>
      <c r="H758" s="159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</row>
    <row r="759" spans="2:25" ht="14.4" x14ac:dyDescent="0.3">
      <c r="B759" s="34"/>
      <c r="C759" s="34"/>
      <c r="D759" s="34"/>
      <c r="E759" s="34"/>
      <c r="F759" s="34"/>
      <c r="G759" s="34"/>
      <c r="H759" s="159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</row>
    <row r="760" spans="2:25" ht="14.4" x14ac:dyDescent="0.3">
      <c r="B760" s="34"/>
      <c r="C760" s="34"/>
      <c r="D760" s="34"/>
      <c r="E760" s="34"/>
      <c r="F760" s="34"/>
      <c r="G760" s="34"/>
      <c r="H760" s="159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</row>
    <row r="761" spans="2:25" ht="14.4" x14ac:dyDescent="0.3">
      <c r="B761" s="34"/>
      <c r="C761" s="34"/>
      <c r="D761" s="34"/>
      <c r="E761" s="34"/>
      <c r="F761" s="34"/>
      <c r="G761" s="34"/>
      <c r="H761" s="159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</row>
    <row r="762" spans="2:25" ht="14.4" x14ac:dyDescent="0.3">
      <c r="B762" s="34"/>
      <c r="C762" s="34"/>
      <c r="D762" s="34"/>
      <c r="E762" s="34"/>
      <c r="F762" s="34"/>
      <c r="G762" s="34"/>
      <c r="H762" s="159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</row>
    <row r="763" spans="2:25" ht="14.4" x14ac:dyDescent="0.3">
      <c r="B763" s="34"/>
      <c r="C763" s="34"/>
      <c r="D763" s="34"/>
      <c r="E763" s="34"/>
      <c r="F763" s="34"/>
      <c r="G763" s="34"/>
      <c r="H763" s="159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</row>
    <row r="764" spans="2:25" ht="14.4" x14ac:dyDescent="0.3">
      <c r="B764" s="34"/>
      <c r="C764" s="34"/>
      <c r="D764" s="34"/>
      <c r="E764" s="34"/>
      <c r="F764" s="34"/>
      <c r="G764" s="34"/>
      <c r="H764" s="159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</row>
    <row r="765" spans="2:25" ht="14.4" x14ac:dyDescent="0.3">
      <c r="B765" s="34"/>
      <c r="C765" s="34"/>
      <c r="D765" s="34"/>
      <c r="E765" s="34"/>
      <c r="F765" s="34"/>
      <c r="G765" s="34"/>
      <c r="H765" s="159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</row>
    <row r="766" spans="2:25" ht="14.4" x14ac:dyDescent="0.3">
      <c r="B766" s="34"/>
      <c r="C766" s="34"/>
      <c r="D766" s="34"/>
      <c r="E766" s="34"/>
      <c r="F766" s="34"/>
      <c r="G766" s="34"/>
      <c r="H766" s="159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</row>
    <row r="767" spans="2:25" ht="14.4" x14ac:dyDescent="0.3">
      <c r="B767" s="34"/>
      <c r="C767" s="34"/>
      <c r="D767" s="34"/>
      <c r="E767" s="34"/>
      <c r="F767" s="34"/>
      <c r="G767" s="34"/>
      <c r="H767" s="159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</row>
    <row r="768" spans="2:25" ht="14.4" x14ac:dyDescent="0.3">
      <c r="B768" s="34"/>
      <c r="C768" s="34"/>
      <c r="D768" s="34"/>
      <c r="E768" s="34"/>
      <c r="F768" s="34"/>
      <c r="G768" s="34"/>
      <c r="H768" s="159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</row>
    <row r="769" spans="2:25" ht="14.4" x14ac:dyDescent="0.3">
      <c r="B769" s="34"/>
      <c r="C769" s="34"/>
      <c r="D769" s="34"/>
      <c r="E769" s="34"/>
      <c r="F769" s="34"/>
      <c r="G769" s="34"/>
      <c r="H769" s="159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</row>
    <row r="770" spans="2:25" ht="14.4" x14ac:dyDescent="0.3">
      <c r="B770" s="34"/>
      <c r="C770" s="34"/>
      <c r="D770" s="34"/>
      <c r="E770" s="34"/>
      <c r="F770" s="34"/>
      <c r="G770" s="34"/>
      <c r="H770" s="159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</row>
    <row r="771" spans="2:25" ht="14.4" x14ac:dyDescent="0.3">
      <c r="B771" s="34"/>
      <c r="C771" s="34"/>
      <c r="D771" s="34"/>
      <c r="E771" s="34"/>
      <c r="F771" s="34"/>
      <c r="G771" s="34"/>
      <c r="H771" s="159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</row>
    <row r="772" spans="2:25" ht="14.4" x14ac:dyDescent="0.3">
      <c r="B772" s="34"/>
      <c r="C772" s="34"/>
      <c r="D772" s="34"/>
      <c r="E772" s="34"/>
      <c r="F772" s="34"/>
      <c r="G772" s="34"/>
      <c r="H772" s="159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</row>
    <row r="773" spans="2:25" ht="14.4" x14ac:dyDescent="0.3">
      <c r="B773" s="34"/>
      <c r="C773" s="34"/>
      <c r="D773" s="34"/>
      <c r="E773" s="34"/>
      <c r="F773" s="34"/>
      <c r="G773" s="34"/>
      <c r="H773" s="159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</row>
    <row r="774" spans="2:25" ht="14.4" x14ac:dyDescent="0.3">
      <c r="B774" s="34"/>
      <c r="C774" s="34"/>
      <c r="D774" s="34"/>
      <c r="E774" s="34"/>
      <c r="F774" s="34"/>
      <c r="G774" s="34"/>
      <c r="H774" s="159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</row>
    <row r="775" spans="2:25" ht="14.4" x14ac:dyDescent="0.3">
      <c r="B775" s="34"/>
      <c r="C775" s="34"/>
      <c r="D775" s="34"/>
      <c r="E775" s="34"/>
      <c r="F775" s="34"/>
      <c r="G775" s="34"/>
      <c r="H775" s="159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</row>
    <row r="776" spans="2:25" ht="14.4" x14ac:dyDescent="0.3">
      <c r="B776" s="34"/>
      <c r="C776" s="34"/>
      <c r="D776" s="34"/>
      <c r="E776" s="34"/>
      <c r="F776" s="34"/>
      <c r="G776" s="34"/>
      <c r="H776" s="159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</row>
    <row r="777" spans="2:25" ht="14.4" x14ac:dyDescent="0.3">
      <c r="B777" s="34"/>
      <c r="C777" s="34"/>
      <c r="D777" s="34"/>
      <c r="E777" s="34"/>
      <c r="F777" s="34"/>
      <c r="G777" s="34"/>
      <c r="H777" s="159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</row>
    <row r="778" spans="2:25" ht="14.4" x14ac:dyDescent="0.3">
      <c r="B778" s="34"/>
      <c r="C778" s="34"/>
      <c r="D778" s="34"/>
      <c r="E778" s="34"/>
      <c r="F778" s="34"/>
      <c r="G778" s="34"/>
      <c r="H778" s="159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</row>
    <row r="779" spans="2:25" ht="14.4" x14ac:dyDescent="0.3">
      <c r="B779" s="34"/>
      <c r="C779" s="34"/>
      <c r="D779" s="34"/>
      <c r="E779" s="34"/>
      <c r="F779" s="34"/>
      <c r="G779" s="34"/>
      <c r="H779" s="159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</row>
    <row r="780" spans="2:25" ht="14.4" x14ac:dyDescent="0.3">
      <c r="B780" s="34"/>
      <c r="C780" s="34"/>
      <c r="D780" s="34"/>
      <c r="E780" s="34"/>
      <c r="F780" s="34"/>
      <c r="G780" s="34"/>
      <c r="H780" s="159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</row>
    <row r="781" spans="2:25" ht="14.4" x14ac:dyDescent="0.3">
      <c r="B781" s="34"/>
      <c r="C781" s="34"/>
      <c r="D781" s="34"/>
      <c r="E781" s="34"/>
      <c r="F781" s="34"/>
      <c r="G781" s="34"/>
      <c r="H781" s="159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</row>
    <row r="782" spans="2:25" ht="14.4" x14ac:dyDescent="0.3">
      <c r="B782" s="34"/>
      <c r="C782" s="34"/>
      <c r="D782" s="34"/>
      <c r="E782" s="34"/>
      <c r="F782" s="34"/>
      <c r="G782" s="34"/>
      <c r="H782" s="159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</row>
    <row r="783" spans="2:25" ht="14.4" x14ac:dyDescent="0.3">
      <c r="B783" s="34"/>
      <c r="C783" s="34"/>
      <c r="D783" s="34"/>
      <c r="E783" s="34"/>
      <c r="F783" s="34"/>
      <c r="G783" s="34"/>
      <c r="H783" s="159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</row>
    <row r="784" spans="2:25" ht="14.4" x14ac:dyDescent="0.3">
      <c r="B784" s="34"/>
      <c r="C784" s="34"/>
      <c r="D784" s="34"/>
      <c r="E784" s="34"/>
      <c r="F784" s="34"/>
      <c r="G784" s="34"/>
      <c r="H784" s="159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</row>
    <row r="785" spans="2:25" ht="14.4" x14ac:dyDescent="0.3">
      <c r="B785" s="34"/>
      <c r="C785" s="34"/>
      <c r="D785" s="34"/>
      <c r="E785" s="34"/>
      <c r="F785" s="34"/>
      <c r="G785" s="34"/>
      <c r="H785" s="159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</row>
    <row r="786" spans="2:25" ht="14.4" x14ac:dyDescent="0.3">
      <c r="B786" s="34"/>
      <c r="C786" s="34"/>
      <c r="D786" s="34"/>
      <c r="E786" s="34"/>
      <c r="F786" s="34"/>
      <c r="G786" s="34"/>
      <c r="H786" s="159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</row>
    <row r="787" spans="2:25" ht="14.4" x14ac:dyDescent="0.3">
      <c r="B787" s="34"/>
      <c r="C787" s="34"/>
      <c r="D787" s="34"/>
      <c r="E787" s="34"/>
      <c r="F787" s="34"/>
      <c r="G787" s="34"/>
      <c r="H787" s="159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</row>
    <row r="788" spans="2:25" ht="14.4" x14ac:dyDescent="0.3">
      <c r="B788" s="34"/>
      <c r="C788" s="34"/>
      <c r="D788" s="34"/>
      <c r="E788" s="34"/>
      <c r="F788" s="34"/>
      <c r="G788" s="34"/>
      <c r="H788" s="159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</row>
    <row r="789" spans="2:25" ht="14.4" x14ac:dyDescent="0.3">
      <c r="B789" s="34"/>
      <c r="C789" s="34"/>
      <c r="D789" s="34"/>
      <c r="E789" s="34"/>
      <c r="F789" s="34"/>
      <c r="G789" s="34"/>
      <c r="H789" s="159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</row>
    <row r="790" spans="2:25" ht="14.4" x14ac:dyDescent="0.3">
      <c r="B790" s="34"/>
      <c r="C790" s="34"/>
      <c r="D790" s="34"/>
      <c r="E790" s="34"/>
      <c r="F790" s="34"/>
      <c r="G790" s="34"/>
      <c r="H790" s="159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</row>
    <row r="791" spans="2:25" ht="14.4" x14ac:dyDescent="0.3">
      <c r="B791" s="34"/>
      <c r="C791" s="34"/>
      <c r="D791" s="34"/>
      <c r="E791" s="34"/>
      <c r="F791" s="34"/>
      <c r="G791" s="34"/>
      <c r="H791" s="159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</row>
    <row r="792" spans="2:25" ht="14.4" x14ac:dyDescent="0.3">
      <c r="B792" s="34"/>
      <c r="C792" s="34"/>
      <c r="D792" s="34"/>
      <c r="E792" s="34"/>
      <c r="F792" s="34"/>
      <c r="G792" s="34"/>
      <c r="H792" s="159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</row>
    <row r="793" spans="2:25" ht="14.4" x14ac:dyDescent="0.3">
      <c r="B793" s="34"/>
      <c r="C793" s="34"/>
      <c r="D793" s="34"/>
      <c r="E793" s="34"/>
      <c r="F793" s="34"/>
      <c r="G793" s="34"/>
      <c r="H793" s="159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</row>
    <row r="794" spans="2:25" ht="14.4" x14ac:dyDescent="0.3">
      <c r="B794" s="34"/>
      <c r="C794" s="34"/>
      <c r="D794" s="34"/>
      <c r="E794" s="34"/>
      <c r="F794" s="34"/>
      <c r="G794" s="34"/>
      <c r="H794" s="159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</row>
    <row r="795" spans="2:25" ht="14.4" x14ac:dyDescent="0.3">
      <c r="B795" s="34"/>
      <c r="C795" s="34"/>
      <c r="D795" s="34"/>
      <c r="E795" s="34"/>
      <c r="F795" s="34"/>
      <c r="G795" s="34"/>
      <c r="H795" s="159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</row>
    <row r="796" spans="2:25" ht="14.4" x14ac:dyDescent="0.3">
      <c r="B796" s="34"/>
      <c r="C796" s="34"/>
      <c r="D796" s="34"/>
      <c r="E796" s="34"/>
      <c r="F796" s="34"/>
      <c r="G796" s="34"/>
      <c r="H796" s="159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</row>
    <row r="797" spans="2:25" ht="14.4" x14ac:dyDescent="0.3">
      <c r="B797" s="34"/>
      <c r="C797" s="34"/>
      <c r="D797" s="34"/>
      <c r="E797" s="34"/>
      <c r="F797" s="34"/>
      <c r="G797" s="34"/>
      <c r="H797" s="159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</row>
    <row r="798" spans="2:25" ht="14.4" x14ac:dyDescent="0.3">
      <c r="B798" s="34"/>
      <c r="C798" s="34"/>
      <c r="D798" s="34"/>
      <c r="E798" s="34"/>
      <c r="F798" s="34"/>
      <c r="G798" s="34"/>
      <c r="H798" s="159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</row>
    <row r="799" spans="2:25" ht="14.4" x14ac:dyDescent="0.3">
      <c r="B799" s="34"/>
      <c r="C799" s="34"/>
      <c r="D799" s="34"/>
      <c r="E799" s="34"/>
      <c r="F799" s="34"/>
      <c r="G799" s="34"/>
      <c r="H799" s="159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</row>
    <row r="800" spans="2:25" ht="14.4" x14ac:dyDescent="0.3">
      <c r="B800" s="34"/>
      <c r="C800" s="34"/>
      <c r="D800" s="34"/>
      <c r="E800" s="34"/>
      <c r="F800" s="34"/>
      <c r="G800" s="34"/>
      <c r="H800" s="159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</row>
    <row r="801" spans="2:25" ht="14.4" x14ac:dyDescent="0.3">
      <c r="B801" s="34"/>
      <c r="C801" s="34"/>
      <c r="D801" s="34"/>
      <c r="E801" s="34"/>
      <c r="F801" s="34"/>
      <c r="G801" s="34"/>
      <c r="H801" s="159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</row>
    <row r="802" spans="2:25" ht="14.4" x14ac:dyDescent="0.3">
      <c r="B802" s="34"/>
      <c r="C802" s="34"/>
      <c r="D802" s="34"/>
      <c r="E802" s="34"/>
      <c r="F802" s="34"/>
      <c r="G802" s="34"/>
      <c r="H802" s="159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</row>
    <row r="803" spans="2:25" ht="14.4" x14ac:dyDescent="0.3">
      <c r="B803" s="34"/>
      <c r="C803" s="34"/>
      <c r="D803" s="34"/>
      <c r="E803" s="34"/>
      <c r="F803" s="34"/>
      <c r="G803" s="34"/>
      <c r="H803" s="159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</row>
    <row r="804" spans="2:25" ht="14.4" x14ac:dyDescent="0.3">
      <c r="B804" s="34"/>
      <c r="C804" s="34"/>
      <c r="D804" s="34"/>
      <c r="E804" s="34"/>
      <c r="F804" s="34"/>
      <c r="G804" s="34"/>
      <c r="H804" s="159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</row>
    <row r="805" spans="2:25" ht="14.4" x14ac:dyDescent="0.3">
      <c r="B805" s="34"/>
      <c r="C805" s="34"/>
      <c r="D805" s="34"/>
      <c r="E805" s="34"/>
      <c r="F805" s="34"/>
      <c r="G805" s="34"/>
      <c r="H805" s="159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</row>
    <row r="806" spans="2:25" ht="14.4" x14ac:dyDescent="0.3">
      <c r="B806" s="34"/>
      <c r="C806" s="34"/>
      <c r="D806" s="34"/>
      <c r="E806" s="34"/>
      <c r="F806" s="34"/>
      <c r="G806" s="34"/>
      <c r="H806" s="159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</row>
    <row r="807" spans="2:25" ht="14.4" x14ac:dyDescent="0.3">
      <c r="B807" s="34"/>
      <c r="C807" s="34"/>
      <c r="D807" s="34"/>
      <c r="E807" s="34"/>
      <c r="F807" s="34"/>
      <c r="G807" s="34"/>
      <c r="H807" s="159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</row>
    <row r="808" spans="2:25" ht="14.4" x14ac:dyDescent="0.3">
      <c r="B808" s="34"/>
      <c r="C808" s="34"/>
      <c r="D808" s="34"/>
      <c r="E808" s="34"/>
      <c r="F808" s="34"/>
      <c r="G808" s="34"/>
      <c r="H808" s="159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</row>
    <row r="809" spans="2:25" ht="14.4" x14ac:dyDescent="0.3">
      <c r="B809" s="34"/>
      <c r="C809" s="34"/>
      <c r="D809" s="34"/>
      <c r="E809" s="34"/>
      <c r="F809" s="34"/>
      <c r="G809" s="34"/>
      <c r="H809" s="159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</row>
    <row r="810" spans="2:25" ht="14.4" x14ac:dyDescent="0.3">
      <c r="B810" s="34"/>
      <c r="C810" s="34"/>
      <c r="D810" s="34"/>
      <c r="E810" s="34"/>
      <c r="F810" s="34"/>
      <c r="G810" s="34"/>
      <c r="H810" s="159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</row>
    <row r="811" spans="2:25" ht="14.4" x14ac:dyDescent="0.3">
      <c r="B811" s="34"/>
      <c r="C811" s="34"/>
      <c r="D811" s="34"/>
      <c r="E811" s="34"/>
      <c r="F811" s="34"/>
      <c r="G811" s="34"/>
      <c r="H811" s="159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</row>
    <row r="812" spans="2:25" ht="14.4" x14ac:dyDescent="0.3">
      <c r="B812" s="34"/>
      <c r="C812" s="34"/>
      <c r="D812" s="34"/>
      <c r="E812" s="34"/>
      <c r="F812" s="34"/>
      <c r="G812" s="34"/>
      <c r="H812" s="159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</row>
    <row r="813" spans="2:25" ht="14.4" x14ac:dyDescent="0.3">
      <c r="B813" s="34"/>
      <c r="C813" s="34"/>
      <c r="D813" s="34"/>
      <c r="E813" s="34"/>
      <c r="F813" s="34"/>
      <c r="G813" s="34"/>
      <c r="H813" s="159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</row>
    <row r="814" spans="2:25" ht="14.4" x14ac:dyDescent="0.3">
      <c r="B814" s="34"/>
      <c r="C814" s="34"/>
      <c r="D814" s="34"/>
      <c r="E814" s="34"/>
      <c r="F814" s="34"/>
      <c r="G814" s="34"/>
      <c r="H814" s="159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</row>
    <row r="815" spans="2:25" ht="14.4" x14ac:dyDescent="0.3">
      <c r="B815" s="34"/>
      <c r="C815" s="34"/>
      <c r="D815" s="34"/>
      <c r="E815" s="34"/>
      <c r="F815" s="34"/>
      <c r="G815" s="34"/>
      <c r="H815" s="159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</row>
    <row r="816" spans="2:25" ht="14.4" x14ac:dyDescent="0.3">
      <c r="B816" s="34"/>
      <c r="C816" s="34"/>
      <c r="D816" s="34"/>
      <c r="E816" s="34"/>
      <c r="F816" s="34"/>
      <c r="G816" s="34"/>
      <c r="H816" s="159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</row>
    <row r="817" spans="2:25" ht="14.4" x14ac:dyDescent="0.3">
      <c r="B817" s="34"/>
      <c r="C817" s="34"/>
      <c r="D817" s="34"/>
      <c r="E817" s="34"/>
      <c r="F817" s="34"/>
      <c r="G817" s="34"/>
      <c r="H817" s="159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</row>
    <row r="818" spans="2:25" ht="14.4" x14ac:dyDescent="0.3">
      <c r="B818" s="34"/>
      <c r="C818" s="34"/>
      <c r="D818" s="34"/>
      <c r="E818" s="34"/>
      <c r="F818" s="34"/>
      <c r="G818" s="34"/>
      <c r="H818" s="159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</row>
    <row r="819" spans="2:25" ht="14.4" x14ac:dyDescent="0.3">
      <c r="B819" s="34"/>
      <c r="C819" s="34"/>
      <c r="D819" s="34"/>
      <c r="E819" s="34"/>
      <c r="F819" s="34"/>
      <c r="G819" s="34"/>
      <c r="H819" s="159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</row>
    <row r="820" spans="2:25" ht="14.4" x14ac:dyDescent="0.3">
      <c r="B820" s="34"/>
      <c r="C820" s="34"/>
      <c r="D820" s="34"/>
      <c r="E820" s="34"/>
      <c r="F820" s="34"/>
      <c r="G820" s="34"/>
      <c r="H820" s="159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</row>
    <row r="821" spans="2:25" ht="14.4" x14ac:dyDescent="0.3">
      <c r="B821" s="34"/>
      <c r="C821" s="34"/>
      <c r="D821" s="34"/>
      <c r="E821" s="34"/>
      <c r="F821" s="34"/>
      <c r="G821" s="34"/>
      <c r="H821" s="159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</row>
    <row r="822" spans="2:25" ht="14.4" x14ac:dyDescent="0.3">
      <c r="B822" s="34"/>
      <c r="C822" s="34"/>
      <c r="D822" s="34"/>
      <c r="E822" s="34"/>
      <c r="F822" s="34"/>
      <c r="G822" s="34"/>
      <c r="H822" s="159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</row>
    <row r="823" spans="2:25" ht="14.4" x14ac:dyDescent="0.3">
      <c r="B823" s="34"/>
      <c r="C823" s="34"/>
      <c r="D823" s="34"/>
      <c r="E823" s="34"/>
      <c r="F823" s="34"/>
      <c r="G823" s="34"/>
      <c r="H823" s="159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</row>
    <row r="824" spans="2:25" ht="14.4" x14ac:dyDescent="0.3">
      <c r="B824" s="34"/>
      <c r="C824" s="34"/>
      <c r="D824" s="34"/>
      <c r="E824" s="34"/>
      <c r="F824" s="34"/>
      <c r="G824" s="34"/>
      <c r="H824" s="159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</row>
    <row r="825" spans="2:25" ht="14.4" x14ac:dyDescent="0.3">
      <c r="B825" s="34"/>
      <c r="C825" s="34"/>
      <c r="D825" s="34"/>
      <c r="E825" s="34"/>
      <c r="F825" s="34"/>
      <c r="G825" s="34"/>
      <c r="H825" s="159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</row>
    <row r="826" spans="2:25" ht="14.4" x14ac:dyDescent="0.3">
      <c r="B826" s="34"/>
      <c r="C826" s="34"/>
      <c r="D826" s="34"/>
      <c r="E826" s="34"/>
      <c r="F826" s="34"/>
      <c r="G826" s="34"/>
      <c r="H826" s="159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</row>
    <row r="827" spans="2:25" ht="14.4" x14ac:dyDescent="0.3">
      <c r="B827" s="34"/>
      <c r="C827" s="34"/>
      <c r="D827" s="34"/>
      <c r="E827" s="34"/>
      <c r="F827" s="34"/>
      <c r="G827" s="34"/>
      <c r="H827" s="159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</row>
    <row r="828" spans="2:25" ht="14.4" x14ac:dyDescent="0.3">
      <c r="B828" s="34"/>
      <c r="C828" s="34"/>
      <c r="D828" s="34"/>
      <c r="E828" s="34"/>
      <c r="F828" s="34"/>
      <c r="G828" s="34"/>
      <c r="H828" s="159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</row>
    <row r="829" spans="2:25" ht="14.4" x14ac:dyDescent="0.3">
      <c r="B829" s="34"/>
      <c r="C829" s="34"/>
      <c r="D829" s="34"/>
      <c r="E829" s="34"/>
      <c r="F829" s="34"/>
      <c r="G829" s="34"/>
      <c r="H829" s="159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</row>
    <row r="830" spans="2:25" ht="14.4" x14ac:dyDescent="0.3">
      <c r="B830" s="34"/>
      <c r="C830" s="34"/>
      <c r="D830" s="34"/>
      <c r="E830" s="34"/>
      <c r="F830" s="34"/>
      <c r="G830" s="34"/>
      <c r="H830" s="159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</row>
    <row r="831" spans="2:25" ht="14.4" x14ac:dyDescent="0.3">
      <c r="B831" s="34"/>
      <c r="C831" s="34"/>
      <c r="D831" s="34"/>
      <c r="E831" s="34"/>
      <c r="F831" s="34"/>
      <c r="G831" s="34"/>
      <c r="H831" s="159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</row>
    <row r="832" spans="2:25" ht="14.4" x14ac:dyDescent="0.3">
      <c r="B832" s="34"/>
      <c r="C832" s="34"/>
      <c r="D832" s="34"/>
      <c r="E832" s="34"/>
      <c r="F832" s="34"/>
      <c r="G832" s="34"/>
      <c r="H832" s="159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</row>
    <row r="833" spans="2:25" ht="14.4" x14ac:dyDescent="0.3">
      <c r="B833" s="34"/>
      <c r="C833" s="34"/>
      <c r="D833" s="34"/>
      <c r="E833" s="34"/>
      <c r="F833" s="34"/>
      <c r="G833" s="34"/>
      <c r="H833" s="159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</row>
    <row r="834" spans="2:25" ht="14.4" x14ac:dyDescent="0.3">
      <c r="B834" s="34"/>
      <c r="C834" s="34"/>
      <c r="D834" s="34"/>
      <c r="E834" s="34"/>
      <c r="F834" s="34"/>
      <c r="G834" s="34"/>
      <c r="H834" s="159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</row>
    <row r="835" spans="2:25" ht="14.4" x14ac:dyDescent="0.3">
      <c r="B835" s="34"/>
      <c r="C835" s="34"/>
      <c r="D835" s="34"/>
      <c r="E835" s="34"/>
      <c r="F835" s="34"/>
      <c r="G835" s="34"/>
      <c r="H835" s="159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</row>
    <row r="836" spans="2:25" ht="14.4" x14ac:dyDescent="0.3">
      <c r="B836" s="34"/>
      <c r="C836" s="34"/>
      <c r="D836" s="34"/>
      <c r="E836" s="34"/>
      <c r="F836" s="34"/>
      <c r="G836" s="34"/>
      <c r="H836" s="159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</row>
    <row r="837" spans="2:25" ht="14.4" x14ac:dyDescent="0.3">
      <c r="B837" s="34"/>
      <c r="C837" s="34"/>
      <c r="D837" s="34"/>
      <c r="E837" s="34"/>
      <c r="F837" s="34"/>
      <c r="G837" s="34"/>
      <c r="H837" s="159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</row>
    <row r="838" spans="2:25" ht="14.4" x14ac:dyDescent="0.3">
      <c r="B838" s="34"/>
      <c r="C838" s="34"/>
      <c r="D838" s="34"/>
      <c r="E838" s="34"/>
      <c r="F838" s="34"/>
      <c r="G838" s="34"/>
      <c r="H838" s="159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</row>
    <row r="839" spans="2:25" ht="14.4" x14ac:dyDescent="0.3">
      <c r="B839" s="34"/>
      <c r="C839" s="34"/>
      <c r="D839" s="34"/>
      <c r="E839" s="34"/>
      <c r="F839" s="34"/>
      <c r="G839" s="34"/>
      <c r="H839" s="159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</row>
    <row r="840" spans="2:25" ht="14.4" x14ac:dyDescent="0.3">
      <c r="B840" s="34"/>
      <c r="C840" s="34"/>
      <c r="D840" s="34"/>
      <c r="E840" s="34"/>
      <c r="F840" s="34"/>
      <c r="G840" s="34"/>
      <c r="H840" s="159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</row>
    <row r="841" spans="2:25" ht="14.4" x14ac:dyDescent="0.3">
      <c r="B841" s="34"/>
      <c r="C841" s="34"/>
      <c r="D841" s="34"/>
      <c r="E841" s="34"/>
      <c r="F841" s="34"/>
      <c r="G841" s="34"/>
      <c r="H841" s="159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</row>
    <row r="842" spans="2:25" ht="14.4" x14ac:dyDescent="0.3">
      <c r="B842" s="34"/>
      <c r="C842" s="34"/>
      <c r="D842" s="34"/>
      <c r="E842" s="34"/>
      <c r="F842" s="34"/>
      <c r="G842" s="34"/>
      <c r="H842" s="159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</row>
    <row r="843" spans="2:25" ht="14.4" x14ac:dyDescent="0.3">
      <c r="B843" s="34"/>
      <c r="C843" s="34"/>
      <c r="D843" s="34"/>
      <c r="E843" s="34"/>
      <c r="F843" s="34"/>
      <c r="G843" s="34"/>
      <c r="H843" s="159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</row>
    <row r="844" spans="2:25" ht="14.4" x14ac:dyDescent="0.3">
      <c r="B844" s="34"/>
      <c r="C844" s="34"/>
      <c r="D844" s="34"/>
      <c r="E844" s="34"/>
      <c r="F844" s="34"/>
      <c r="G844" s="34"/>
      <c r="H844" s="159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</row>
    <row r="845" spans="2:25" ht="14.4" x14ac:dyDescent="0.3">
      <c r="B845" s="34"/>
      <c r="C845" s="34"/>
      <c r="D845" s="34"/>
      <c r="E845" s="34"/>
      <c r="F845" s="34"/>
      <c r="G845" s="34"/>
      <c r="H845" s="159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</row>
    <row r="846" spans="2:25" ht="14.4" x14ac:dyDescent="0.3">
      <c r="B846" s="34"/>
      <c r="C846" s="34"/>
      <c r="D846" s="34"/>
      <c r="E846" s="34"/>
      <c r="F846" s="34"/>
      <c r="G846" s="34"/>
      <c r="H846" s="159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</row>
    <row r="847" spans="2:25" ht="14.4" x14ac:dyDescent="0.3">
      <c r="B847" s="34"/>
      <c r="C847" s="34"/>
      <c r="D847" s="34"/>
      <c r="E847" s="34"/>
      <c r="F847" s="34"/>
      <c r="G847" s="34"/>
      <c r="H847" s="159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</row>
    <row r="848" spans="2:25" ht="14.4" x14ac:dyDescent="0.3">
      <c r="B848" s="34"/>
      <c r="C848" s="34"/>
      <c r="D848" s="34"/>
      <c r="E848" s="34"/>
      <c r="F848" s="34"/>
      <c r="G848" s="34"/>
      <c r="H848" s="159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</row>
    <row r="849" spans="2:25" ht="14.4" x14ac:dyDescent="0.3">
      <c r="B849" s="34"/>
      <c r="C849" s="34"/>
      <c r="D849" s="34"/>
      <c r="E849" s="34"/>
      <c r="F849" s="34"/>
      <c r="G849" s="34"/>
      <c r="H849" s="159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</row>
    <row r="850" spans="2:25" ht="14.4" x14ac:dyDescent="0.3">
      <c r="B850" s="34"/>
      <c r="C850" s="34"/>
      <c r="D850" s="34"/>
      <c r="E850" s="34"/>
      <c r="F850" s="34"/>
      <c r="G850" s="34"/>
      <c r="H850" s="159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</row>
    <row r="851" spans="2:25" ht="14.4" x14ac:dyDescent="0.3">
      <c r="B851" s="34"/>
      <c r="C851" s="34"/>
      <c r="D851" s="34"/>
      <c r="E851" s="34"/>
      <c r="F851" s="34"/>
      <c r="G851" s="34"/>
      <c r="H851" s="159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</row>
    <row r="852" spans="2:25" ht="14.4" x14ac:dyDescent="0.3">
      <c r="B852" s="34"/>
      <c r="C852" s="34"/>
      <c r="D852" s="34"/>
      <c r="E852" s="34"/>
      <c r="F852" s="34"/>
      <c r="G852" s="34"/>
      <c r="H852" s="159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</row>
    <row r="853" spans="2:25" ht="14.4" x14ac:dyDescent="0.3">
      <c r="B853" s="34"/>
      <c r="C853" s="34"/>
      <c r="D853" s="34"/>
      <c r="E853" s="34"/>
      <c r="F853" s="34"/>
      <c r="G853" s="34"/>
      <c r="H853" s="159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</row>
    <row r="854" spans="2:25" ht="14.4" x14ac:dyDescent="0.3">
      <c r="B854" s="34"/>
      <c r="C854" s="34"/>
      <c r="D854" s="34"/>
      <c r="E854" s="34"/>
      <c r="F854" s="34"/>
      <c r="G854" s="34"/>
      <c r="H854" s="159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</row>
    <row r="855" spans="2:25" ht="14.4" x14ac:dyDescent="0.3">
      <c r="B855" s="34"/>
      <c r="C855" s="34"/>
      <c r="D855" s="34"/>
      <c r="E855" s="34"/>
      <c r="F855" s="34"/>
      <c r="G855" s="34"/>
      <c r="H855" s="159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</row>
    <row r="856" spans="2:25" ht="14.4" x14ac:dyDescent="0.3">
      <c r="B856" s="34"/>
      <c r="C856" s="34"/>
      <c r="D856" s="34"/>
      <c r="E856" s="34"/>
      <c r="F856" s="34"/>
      <c r="G856" s="34"/>
      <c r="H856" s="159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</row>
    <row r="857" spans="2:25" ht="14.4" x14ac:dyDescent="0.3">
      <c r="B857" s="34"/>
      <c r="C857" s="34"/>
      <c r="D857" s="34"/>
      <c r="E857" s="34"/>
      <c r="F857" s="34"/>
      <c r="G857" s="34"/>
      <c r="H857" s="159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</row>
    <row r="858" spans="2:25" ht="14.4" x14ac:dyDescent="0.3">
      <c r="B858" s="34"/>
      <c r="C858" s="34"/>
      <c r="D858" s="34"/>
      <c r="E858" s="34"/>
      <c r="F858" s="34"/>
      <c r="G858" s="34"/>
      <c r="H858" s="159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</row>
    <row r="859" spans="2:25" ht="14.4" x14ac:dyDescent="0.3">
      <c r="B859" s="34"/>
      <c r="C859" s="34"/>
      <c r="D859" s="34"/>
      <c r="E859" s="34"/>
      <c r="F859" s="34"/>
      <c r="G859" s="34"/>
      <c r="H859" s="159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</row>
    <row r="860" spans="2:25" ht="14.4" x14ac:dyDescent="0.3">
      <c r="B860" s="34"/>
      <c r="C860" s="34"/>
      <c r="D860" s="34"/>
      <c r="E860" s="34"/>
      <c r="F860" s="34"/>
      <c r="G860" s="34"/>
      <c r="H860" s="159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</row>
    <row r="861" spans="2:25" ht="14.4" x14ac:dyDescent="0.3">
      <c r="B861" s="34"/>
      <c r="C861" s="34"/>
      <c r="D861" s="34"/>
      <c r="E861" s="34"/>
      <c r="F861" s="34"/>
      <c r="G861" s="34"/>
      <c r="H861" s="159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</row>
    <row r="862" spans="2:25" ht="14.4" x14ac:dyDescent="0.3">
      <c r="B862" s="34"/>
      <c r="C862" s="34"/>
      <c r="D862" s="34"/>
      <c r="E862" s="34"/>
      <c r="F862" s="34"/>
      <c r="G862" s="34"/>
      <c r="H862" s="159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</row>
    <row r="863" spans="2:25" ht="14.4" x14ac:dyDescent="0.3">
      <c r="B863" s="34"/>
      <c r="C863" s="34"/>
      <c r="D863" s="34"/>
      <c r="E863" s="34"/>
      <c r="F863" s="34"/>
      <c r="G863" s="34"/>
      <c r="H863" s="159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</row>
    <row r="864" spans="2:25" ht="14.4" x14ac:dyDescent="0.3">
      <c r="B864" s="34"/>
      <c r="C864" s="34"/>
      <c r="D864" s="34"/>
      <c r="E864" s="34"/>
      <c r="F864" s="34"/>
      <c r="G864" s="34"/>
      <c r="H864" s="159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</row>
    <row r="865" spans="2:25" ht="14.4" x14ac:dyDescent="0.3">
      <c r="B865" s="34"/>
      <c r="C865" s="34"/>
      <c r="D865" s="34"/>
      <c r="E865" s="34"/>
      <c r="F865" s="34"/>
      <c r="G865" s="34"/>
      <c r="H865" s="159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</row>
    <row r="866" spans="2:25" ht="14.4" x14ac:dyDescent="0.3">
      <c r="B866" s="34"/>
      <c r="C866" s="34"/>
      <c r="D866" s="34"/>
      <c r="E866" s="34"/>
      <c r="F866" s="34"/>
      <c r="G866" s="34"/>
      <c r="H866" s="159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</row>
    <row r="867" spans="2:25" ht="14.4" x14ac:dyDescent="0.3">
      <c r="B867" s="34"/>
      <c r="C867" s="34"/>
      <c r="D867" s="34"/>
      <c r="E867" s="34"/>
      <c r="F867" s="34"/>
      <c r="G867" s="34"/>
      <c r="H867" s="159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</row>
    <row r="868" spans="2:25" ht="14.4" x14ac:dyDescent="0.3">
      <c r="B868" s="34"/>
      <c r="C868" s="34"/>
      <c r="D868" s="34"/>
      <c r="E868" s="34"/>
      <c r="F868" s="34"/>
      <c r="G868" s="34"/>
      <c r="H868" s="159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</row>
    <row r="869" spans="2:25" ht="14.4" x14ac:dyDescent="0.3">
      <c r="B869" s="34"/>
      <c r="C869" s="34"/>
      <c r="D869" s="34"/>
      <c r="E869" s="34"/>
      <c r="F869" s="34"/>
      <c r="G869" s="34"/>
      <c r="H869" s="159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</row>
    <row r="870" spans="2:25" ht="14.4" x14ac:dyDescent="0.3">
      <c r="B870" s="34"/>
      <c r="C870" s="34"/>
      <c r="D870" s="34"/>
      <c r="E870" s="34"/>
      <c r="F870" s="34"/>
      <c r="G870" s="34"/>
      <c r="H870" s="159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</row>
    <row r="871" spans="2:25" ht="14.4" x14ac:dyDescent="0.3">
      <c r="B871" s="34"/>
      <c r="C871" s="34"/>
      <c r="D871" s="34"/>
      <c r="E871" s="34"/>
      <c r="F871" s="34"/>
      <c r="G871" s="34"/>
      <c r="H871" s="159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</row>
    <row r="872" spans="2:25" ht="14.4" x14ac:dyDescent="0.3">
      <c r="B872" s="34"/>
      <c r="C872" s="34"/>
      <c r="D872" s="34"/>
      <c r="E872" s="34"/>
      <c r="F872" s="34"/>
      <c r="G872" s="34"/>
      <c r="H872" s="159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</row>
    <row r="873" spans="2:25" ht="14.4" x14ac:dyDescent="0.3">
      <c r="B873" s="34"/>
      <c r="C873" s="34"/>
      <c r="D873" s="34"/>
      <c r="E873" s="34"/>
      <c r="F873" s="34"/>
      <c r="G873" s="34"/>
      <c r="H873" s="159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</row>
    <row r="874" spans="2:25" ht="14.4" x14ac:dyDescent="0.3">
      <c r="B874" s="34"/>
      <c r="C874" s="34"/>
      <c r="D874" s="34"/>
      <c r="E874" s="34"/>
      <c r="F874" s="34"/>
      <c r="G874" s="34"/>
      <c r="H874" s="159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</row>
    <row r="875" spans="2:25" ht="14.4" x14ac:dyDescent="0.3">
      <c r="B875" s="34"/>
      <c r="C875" s="34"/>
      <c r="D875" s="34"/>
      <c r="E875" s="34"/>
      <c r="F875" s="34"/>
      <c r="G875" s="34"/>
      <c r="H875" s="159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</row>
    <row r="876" spans="2:25" ht="14.4" x14ac:dyDescent="0.3">
      <c r="B876" s="34"/>
      <c r="C876" s="34"/>
      <c r="D876" s="34"/>
      <c r="E876" s="34"/>
      <c r="F876" s="34"/>
      <c r="G876" s="34"/>
      <c r="H876" s="159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</row>
    <row r="877" spans="2:25" ht="14.4" x14ac:dyDescent="0.3">
      <c r="B877" s="34"/>
      <c r="C877" s="34"/>
      <c r="D877" s="34"/>
      <c r="E877" s="34"/>
      <c r="F877" s="34"/>
      <c r="G877" s="34"/>
      <c r="H877" s="159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</row>
    <row r="878" spans="2:25" ht="14.4" x14ac:dyDescent="0.3">
      <c r="B878" s="34"/>
      <c r="C878" s="34"/>
      <c r="D878" s="34"/>
      <c r="E878" s="34"/>
      <c r="F878" s="34"/>
      <c r="G878" s="34"/>
      <c r="H878" s="159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</row>
    <row r="879" spans="2:25" ht="14.4" x14ac:dyDescent="0.3">
      <c r="B879" s="34"/>
      <c r="C879" s="34"/>
      <c r="D879" s="34"/>
      <c r="E879" s="34"/>
      <c r="F879" s="34"/>
      <c r="G879" s="34"/>
      <c r="H879" s="159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</row>
    <row r="880" spans="2:25" ht="14.4" x14ac:dyDescent="0.3">
      <c r="B880" s="34"/>
      <c r="C880" s="34"/>
      <c r="D880" s="34"/>
      <c r="E880" s="34"/>
      <c r="F880" s="34"/>
      <c r="G880" s="34"/>
      <c r="H880" s="159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</row>
    <row r="881" spans="2:25" ht="14.4" x14ac:dyDescent="0.3">
      <c r="B881" s="34"/>
      <c r="C881" s="34"/>
      <c r="D881" s="34"/>
      <c r="E881" s="34"/>
      <c r="F881" s="34"/>
      <c r="G881" s="34"/>
      <c r="H881" s="159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</row>
    <row r="882" spans="2:25" ht="14.4" x14ac:dyDescent="0.3">
      <c r="B882" s="34"/>
      <c r="C882" s="34"/>
      <c r="D882" s="34"/>
      <c r="E882" s="34"/>
      <c r="F882" s="34"/>
      <c r="G882" s="34"/>
      <c r="H882" s="159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</row>
    <row r="883" spans="2:25" ht="14.4" x14ac:dyDescent="0.3">
      <c r="B883" s="34"/>
      <c r="C883" s="34"/>
      <c r="D883" s="34"/>
      <c r="E883" s="34"/>
      <c r="F883" s="34"/>
      <c r="G883" s="34"/>
      <c r="H883" s="159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</row>
    <row r="884" spans="2:25" ht="14.4" x14ac:dyDescent="0.3">
      <c r="B884" s="34"/>
      <c r="C884" s="34"/>
      <c r="D884" s="34"/>
      <c r="E884" s="34"/>
      <c r="F884" s="34"/>
      <c r="G884" s="34"/>
      <c r="H884" s="159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</row>
    <row r="885" spans="2:25" ht="14.4" x14ac:dyDescent="0.3">
      <c r="B885" s="34"/>
      <c r="C885" s="34"/>
      <c r="D885" s="34"/>
      <c r="E885" s="34"/>
      <c r="F885" s="34"/>
      <c r="G885" s="34"/>
      <c r="H885" s="159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</row>
    <row r="886" spans="2:25" ht="14.4" x14ac:dyDescent="0.3">
      <c r="B886" s="34"/>
      <c r="C886" s="34"/>
      <c r="D886" s="34"/>
      <c r="E886" s="34"/>
      <c r="F886" s="34"/>
      <c r="G886" s="34"/>
      <c r="H886" s="159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</row>
    <row r="887" spans="2:25" ht="14.4" x14ac:dyDescent="0.3">
      <c r="B887" s="34"/>
      <c r="C887" s="34"/>
      <c r="D887" s="34"/>
      <c r="E887" s="34"/>
      <c r="F887" s="34"/>
      <c r="G887" s="34"/>
      <c r="H887" s="159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</row>
    <row r="888" spans="2:25" ht="14.4" x14ac:dyDescent="0.3">
      <c r="B888" s="34"/>
      <c r="C888" s="34"/>
      <c r="D888" s="34"/>
      <c r="E888" s="34"/>
      <c r="F888" s="34"/>
      <c r="G888" s="34"/>
      <c r="H888" s="159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</row>
    <row r="889" spans="2:25" ht="14.4" x14ac:dyDescent="0.3">
      <c r="B889" s="34"/>
      <c r="C889" s="34"/>
      <c r="D889" s="34"/>
      <c r="E889" s="34"/>
      <c r="F889" s="34"/>
      <c r="G889" s="34"/>
      <c r="H889" s="159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</row>
    <row r="890" spans="2:25" ht="14.4" x14ac:dyDescent="0.3">
      <c r="B890" s="34"/>
      <c r="C890" s="34"/>
      <c r="D890" s="34"/>
      <c r="E890" s="34"/>
      <c r="F890" s="34"/>
      <c r="G890" s="34"/>
      <c r="H890" s="159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</row>
    <row r="891" spans="2:25" ht="14.4" x14ac:dyDescent="0.3">
      <c r="B891" s="34"/>
      <c r="C891" s="34"/>
      <c r="D891" s="34"/>
      <c r="E891" s="34"/>
      <c r="F891" s="34"/>
      <c r="G891" s="34"/>
      <c r="H891" s="159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</row>
    <row r="892" spans="2:25" ht="14.4" x14ac:dyDescent="0.3">
      <c r="B892" s="34"/>
      <c r="C892" s="34"/>
      <c r="D892" s="34"/>
      <c r="E892" s="34"/>
      <c r="F892" s="34"/>
      <c r="G892" s="34"/>
      <c r="H892" s="159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</row>
    <row r="893" spans="2:25" ht="14.4" x14ac:dyDescent="0.3">
      <c r="B893" s="34"/>
      <c r="C893" s="34"/>
      <c r="D893" s="34"/>
      <c r="E893" s="34"/>
      <c r="F893" s="34"/>
      <c r="G893" s="34"/>
      <c r="H893" s="159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</row>
    <row r="894" spans="2:25" ht="14.4" x14ac:dyDescent="0.3">
      <c r="B894" s="34"/>
      <c r="C894" s="34"/>
      <c r="D894" s="34"/>
      <c r="E894" s="34"/>
      <c r="F894" s="34"/>
      <c r="G894" s="34"/>
      <c r="H894" s="159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</row>
    <row r="895" spans="2:25" ht="14.4" x14ac:dyDescent="0.3">
      <c r="B895" s="34"/>
      <c r="C895" s="34"/>
      <c r="D895" s="34"/>
      <c r="E895" s="34"/>
      <c r="F895" s="34"/>
      <c r="G895" s="34"/>
      <c r="H895" s="159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</row>
    <row r="896" spans="2:25" ht="14.4" x14ac:dyDescent="0.3">
      <c r="B896" s="34"/>
      <c r="C896" s="34"/>
      <c r="D896" s="34"/>
      <c r="E896" s="34"/>
      <c r="F896" s="34"/>
      <c r="G896" s="34"/>
      <c r="H896" s="159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</row>
    <row r="897" spans="2:25" ht="14.4" x14ac:dyDescent="0.3">
      <c r="B897" s="34"/>
      <c r="C897" s="34"/>
      <c r="D897" s="34"/>
      <c r="E897" s="34"/>
      <c r="F897" s="34"/>
      <c r="G897" s="34"/>
      <c r="H897" s="159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</row>
    <row r="898" spans="2:25" ht="14.4" x14ac:dyDescent="0.3">
      <c r="B898" s="34"/>
      <c r="C898" s="34"/>
      <c r="D898" s="34"/>
      <c r="E898" s="34"/>
      <c r="F898" s="34"/>
      <c r="G898" s="34"/>
      <c r="H898" s="159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</row>
    <row r="899" spans="2:25" ht="14.4" x14ac:dyDescent="0.3">
      <c r="B899" s="34"/>
      <c r="C899" s="34"/>
      <c r="D899" s="34"/>
      <c r="E899" s="34"/>
      <c r="F899" s="34"/>
      <c r="G899" s="34"/>
      <c r="H899" s="159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</row>
    <row r="900" spans="2:25" ht="14.4" x14ac:dyDescent="0.3">
      <c r="B900" s="34"/>
      <c r="C900" s="34"/>
      <c r="D900" s="34"/>
      <c r="E900" s="34"/>
      <c r="F900" s="34"/>
      <c r="G900" s="34"/>
      <c r="H900" s="159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</row>
    <row r="901" spans="2:25" ht="14.4" x14ac:dyDescent="0.3">
      <c r="B901" s="34"/>
      <c r="C901" s="34"/>
      <c r="D901" s="34"/>
      <c r="E901" s="34"/>
      <c r="F901" s="34"/>
      <c r="G901" s="34"/>
      <c r="H901" s="159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</row>
    <row r="902" spans="2:25" ht="14.4" x14ac:dyDescent="0.3">
      <c r="B902" s="34"/>
      <c r="C902" s="34"/>
      <c r="D902" s="34"/>
      <c r="E902" s="34"/>
      <c r="F902" s="34"/>
      <c r="G902" s="34"/>
      <c r="H902" s="159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</row>
    <row r="903" spans="2:25" ht="14.4" x14ac:dyDescent="0.3">
      <c r="B903" s="34"/>
      <c r="C903" s="34"/>
      <c r="D903" s="34"/>
      <c r="E903" s="34"/>
      <c r="F903" s="34"/>
      <c r="G903" s="34"/>
      <c r="H903" s="159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</row>
    <row r="904" spans="2:25" ht="14.4" x14ac:dyDescent="0.3">
      <c r="B904" s="34"/>
      <c r="C904" s="34"/>
      <c r="D904" s="34"/>
      <c r="E904" s="34"/>
      <c r="F904" s="34"/>
      <c r="G904" s="34"/>
      <c r="H904" s="159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</row>
    <row r="905" spans="2:25" ht="14.4" x14ac:dyDescent="0.3">
      <c r="B905" s="34"/>
      <c r="C905" s="34"/>
      <c r="D905" s="34"/>
      <c r="E905" s="34"/>
      <c r="F905" s="34"/>
      <c r="G905" s="34"/>
      <c r="H905" s="159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</row>
    <row r="906" spans="2:25" ht="14.4" x14ac:dyDescent="0.3">
      <c r="B906" s="34"/>
      <c r="C906" s="34"/>
      <c r="D906" s="34"/>
      <c r="E906" s="34"/>
      <c r="F906" s="34"/>
      <c r="G906" s="34"/>
      <c r="H906" s="159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</row>
    <row r="907" spans="2:25" ht="14.4" x14ac:dyDescent="0.3">
      <c r="B907" s="34"/>
      <c r="C907" s="34"/>
      <c r="D907" s="34"/>
      <c r="E907" s="34"/>
      <c r="F907" s="34"/>
      <c r="G907" s="34"/>
      <c r="H907" s="159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</row>
    <row r="908" spans="2:25" ht="14.4" x14ac:dyDescent="0.3">
      <c r="B908" s="34"/>
      <c r="C908" s="34"/>
      <c r="D908" s="34"/>
      <c r="E908" s="34"/>
      <c r="F908" s="34"/>
      <c r="G908" s="34"/>
      <c r="H908" s="159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</row>
    <row r="909" spans="2:25" ht="14.4" x14ac:dyDescent="0.3">
      <c r="B909" s="34"/>
      <c r="C909" s="34"/>
      <c r="D909" s="34"/>
      <c r="E909" s="34"/>
      <c r="F909" s="34"/>
      <c r="G909" s="34"/>
      <c r="H909" s="159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</row>
    <row r="910" spans="2:25" ht="14.4" x14ac:dyDescent="0.3">
      <c r="B910" s="34"/>
      <c r="C910" s="34"/>
      <c r="D910" s="34"/>
      <c r="E910" s="34"/>
      <c r="F910" s="34"/>
      <c r="G910" s="34"/>
      <c r="H910" s="159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</row>
    <row r="911" spans="2:25" ht="14.4" x14ac:dyDescent="0.3">
      <c r="B911" s="34"/>
      <c r="C911" s="34"/>
      <c r="D911" s="34"/>
      <c r="E911" s="34"/>
      <c r="F911" s="34"/>
      <c r="G911" s="34"/>
      <c r="H911" s="159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</row>
    <row r="912" spans="2:25" ht="14.4" x14ac:dyDescent="0.3">
      <c r="B912" s="34"/>
      <c r="C912" s="34"/>
      <c r="D912" s="34"/>
      <c r="E912" s="34"/>
      <c r="F912" s="34"/>
      <c r="G912" s="34"/>
      <c r="H912" s="159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</row>
    <row r="913" spans="2:25" ht="14.4" x14ac:dyDescent="0.3">
      <c r="B913" s="34"/>
      <c r="C913" s="34"/>
      <c r="D913" s="34"/>
      <c r="E913" s="34"/>
      <c r="F913" s="34"/>
      <c r="G913" s="34"/>
      <c r="H913" s="159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</row>
    <row r="914" spans="2:25" ht="14.4" x14ac:dyDescent="0.3">
      <c r="B914" s="34"/>
      <c r="C914" s="34"/>
      <c r="D914" s="34"/>
      <c r="E914" s="34"/>
      <c r="F914" s="34"/>
      <c r="G914" s="34"/>
      <c r="H914" s="159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</row>
    <row r="915" spans="2:25" ht="14.4" x14ac:dyDescent="0.3">
      <c r="B915" s="34"/>
      <c r="C915" s="34"/>
      <c r="D915" s="34"/>
      <c r="E915" s="34"/>
      <c r="F915" s="34"/>
      <c r="G915" s="34"/>
      <c r="H915" s="159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</row>
    <row r="916" spans="2:25" ht="14.4" x14ac:dyDescent="0.3">
      <c r="B916" s="34"/>
      <c r="C916" s="34"/>
      <c r="D916" s="34"/>
      <c r="E916" s="34"/>
      <c r="F916" s="34"/>
      <c r="G916" s="34"/>
      <c r="H916" s="159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</row>
    <row r="917" spans="2:25" ht="14.4" x14ac:dyDescent="0.3">
      <c r="B917" s="34"/>
      <c r="C917" s="34"/>
      <c r="D917" s="34"/>
      <c r="E917" s="34"/>
      <c r="F917" s="34"/>
      <c r="G917" s="34"/>
      <c r="H917" s="159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</row>
    <row r="918" spans="2:25" ht="14.4" x14ac:dyDescent="0.3">
      <c r="B918" s="34"/>
      <c r="C918" s="34"/>
      <c r="D918" s="34"/>
      <c r="E918" s="34"/>
      <c r="F918" s="34"/>
      <c r="G918" s="34"/>
      <c r="H918" s="159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</row>
    <row r="919" spans="2:25" ht="14.4" x14ac:dyDescent="0.3">
      <c r="B919" s="34"/>
      <c r="C919" s="34"/>
      <c r="D919" s="34"/>
      <c r="E919" s="34"/>
      <c r="F919" s="34"/>
      <c r="G919" s="34"/>
      <c r="H919" s="159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</row>
    <row r="920" spans="2:25" ht="14.4" x14ac:dyDescent="0.3">
      <c r="B920" s="34"/>
      <c r="C920" s="34"/>
      <c r="D920" s="34"/>
      <c r="E920" s="34"/>
      <c r="F920" s="34"/>
      <c r="G920" s="34"/>
      <c r="H920" s="159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</row>
    <row r="921" spans="2:25" ht="14.4" x14ac:dyDescent="0.3">
      <c r="B921" s="34"/>
      <c r="C921" s="34"/>
      <c r="D921" s="34"/>
      <c r="E921" s="34"/>
      <c r="F921" s="34"/>
      <c r="G921" s="34"/>
      <c r="H921" s="159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</row>
    <row r="922" spans="2:25" ht="14.4" x14ac:dyDescent="0.3">
      <c r="B922" s="34"/>
      <c r="C922" s="34"/>
      <c r="D922" s="34"/>
      <c r="E922" s="34"/>
      <c r="F922" s="34"/>
      <c r="G922" s="34"/>
      <c r="H922" s="159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</row>
    <row r="923" spans="2:25" ht="14.4" x14ac:dyDescent="0.3">
      <c r="B923" s="34"/>
      <c r="C923" s="34"/>
      <c r="D923" s="34"/>
      <c r="E923" s="34"/>
      <c r="F923" s="34"/>
      <c r="G923" s="34"/>
      <c r="H923" s="159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</row>
    <row r="924" spans="2:25" ht="14.4" x14ac:dyDescent="0.3">
      <c r="B924" s="34"/>
      <c r="C924" s="34"/>
      <c r="D924" s="34"/>
      <c r="E924" s="34"/>
      <c r="F924" s="34"/>
      <c r="G924" s="34"/>
      <c r="H924" s="159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</row>
    <row r="925" spans="2:25" ht="14.4" x14ac:dyDescent="0.3">
      <c r="B925" s="34"/>
      <c r="C925" s="34"/>
      <c r="D925" s="34"/>
      <c r="E925" s="34"/>
      <c r="F925" s="34"/>
      <c r="G925" s="34"/>
      <c r="H925" s="159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</row>
    <row r="926" spans="2:25" ht="14.4" x14ac:dyDescent="0.3">
      <c r="B926" s="34"/>
      <c r="C926" s="34"/>
      <c r="D926" s="34"/>
      <c r="E926" s="34"/>
      <c r="F926" s="34"/>
      <c r="G926" s="34"/>
      <c r="H926" s="159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</row>
    <row r="927" spans="2:25" ht="14.4" x14ac:dyDescent="0.3">
      <c r="B927" s="34"/>
      <c r="C927" s="34"/>
      <c r="D927" s="34"/>
      <c r="E927" s="34"/>
      <c r="F927" s="34"/>
      <c r="G927" s="34"/>
      <c r="H927" s="159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</row>
    <row r="928" spans="2:25" ht="14.4" x14ac:dyDescent="0.3">
      <c r="B928" s="34"/>
      <c r="C928" s="34"/>
      <c r="D928" s="34"/>
      <c r="E928" s="34"/>
      <c r="F928" s="34"/>
      <c r="G928" s="34"/>
      <c r="H928" s="159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</row>
    <row r="929" spans="2:25" ht="14.4" x14ac:dyDescent="0.3">
      <c r="B929" s="34"/>
      <c r="C929" s="34"/>
      <c r="D929" s="34"/>
      <c r="E929" s="34"/>
      <c r="F929" s="34"/>
      <c r="G929" s="34"/>
      <c r="H929" s="159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</row>
    <row r="930" spans="2:25" ht="14.4" x14ac:dyDescent="0.3">
      <c r="B930" s="34"/>
      <c r="C930" s="34"/>
      <c r="D930" s="34"/>
      <c r="E930" s="34"/>
      <c r="F930" s="34"/>
      <c r="G930" s="34"/>
      <c r="H930" s="159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</row>
    <row r="931" spans="2:25" ht="14.4" x14ac:dyDescent="0.3">
      <c r="B931" s="34"/>
      <c r="C931" s="34"/>
      <c r="D931" s="34"/>
      <c r="E931" s="34"/>
      <c r="F931" s="34"/>
      <c r="G931" s="34"/>
      <c r="H931" s="159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</row>
    <row r="932" spans="2:25" ht="14.4" x14ac:dyDescent="0.3">
      <c r="B932" s="34"/>
      <c r="C932" s="34"/>
      <c r="D932" s="34"/>
      <c r="E932" s="34"/>
      <c r="F932" s="34"/>
      <c r="G932" s="34"/>
      <c r="H932" s="159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</row>
    <row r="933" spans="2:25" ht="14.4" x14ac:dyDescent="0.3">
      <c r="B933" s="34"/>
      <c r="C933" s="34"/>
      <c r="D933" s="34"/>
      <c r="E933" s="34"/>
      <c r="F933" s="34"/>
      <c r="G933" s="34"/>
      <c r="H933" s="159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</row>
    <row r="934" spans="2:25" ht="14.4" x14ac:dyDescent="0.3">
      <c r="B934" s="34"/>
      <c r="C934" s="34"/>
      <c r="D934" s="34"/>
      <c r="E934" s="34"/>
      <c r="F934" s="34"/>
      <c r="G934" s="34"/>
      <c r="H934" s="159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</row>
    <row r="935" spans="2:25" ht="14.4" x14ac:dyDescent="0.3">
      <c r="B935" s="34"/>
      <c r="C935" s="34"/>
      <c r="D935" s="34"/>
      <c r="E935" s="34"/>
      <c r="F935" s="34"/>
      <c r="G935" s="34"/>
      <c r="H935" s="159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</row>
    <row r="936" spans="2:25" ht="14.4" x14ac:dyDescent="0.3">
      <c r="B936" s="34"/>
      <c r="C936" s="34"/>
      <c r="D936" s="34"/>
      <c r="E936" s="34"/>
      <c r="F936" s="34"/>
      <c r="G936" s="34"/>
      <c r="H936" s="159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</row>
    <row r="937" spans="2:25" ht="14.4" x14ac:dyDescent="0.3">
      <c r="B937" s="34"/>
      <c r="C937" s="34"/>
      <c r="D937" s="34"/>
      <c r="E937" s="34"/>
      <c r="F937" s="34"/>
      <c r="G937" s="34"/>
      <c r="H937" s="159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</row>
    <row r="938" spans="2:25" ht="14.4" x14ac:dyDescent="0.3">
      <c r="B938" s="34"/>
      <c r="C938" s="34"/>
      <c r="D938" s="34"/>
      <c r="E938" s="34"/>
      <c r="F938" s="34"/>
      <c r="G938" s="34"/>
      <c r="H938" s="159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</row>
    <row r="939" spans="2:25" ht="14.4" x14ac:dyDescent="0.3">
      <c r="B939" s="34"/>
      <c r="C939" s="34"/>
      <c r="D939" s="34"/>
      <c r="E939" s="34"/>
      <c r="F939" s="34"/>
      <c r="G939" s="34"/>
      <c r="H939" s="159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</row>
    <row r="940" spans="2:25" ht="14.4" x14ac:dyDescent="0.3">
      <c r="B940" s="34"/>
      <c r="C940" s="34"/>
      <c r="D940" s="34"/>
      <c r="E940" s="34"/>
      <c r="F940" s="34"/>
      <c r="G940" s="34"/>
      <c r="H940" s="159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</row>
    <row r="941" spans="2:25" ht="14.4" x14ac:dyDescent="0.3">
      <c r="B941" s="34"/>
      <c r="C941" s="34"/>
      <c r="D941" s="34"/>
      <c r="E941" s="34"/>
      <c r="F941" s="34"/>
      <c r="G941" s="34"/>
      <c r="H941" s="159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</row>
    <row r="942" spans="2:25" ht="14.4" x14ac:dyDescent="0.3">
      <c r="B942" s="34"/>
      <c r="C942" s="34"/>
      <c r="D942" s="34"/>
      <c r="E942" s="34"/>
      <c r="F942" s="34"/>
      <c r="G942" s="34"/>
      <c r="H942" s="159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</row>
    <row r="943" spans="2:25" ht="14.4" x14ac:dyDescent="0.3">
      <c r="B943" s="34"/>
      <c r="C943" s="34"/>
      <c r="D943" s="34"/>
      <c r="E943" s="34"/>
      <c r="F943" s="34"/>
      <c r="G943" s="34"/>
      <c r="H943" s="159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</row>
    <row r="944" spans="2:25" ht="14.4" x14ac:dyDescent="0.3">
      <c r="B944" s="34"/>
      <c r="C944" s="34"/>
      <c r="D944" s="34"/>
      <c r="E944" s="34"/>
      <c r="F944" s="34"/>
      <c r="G944" s="34"/>
      <c r="H944" s="159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</row>
    <row r="945" spans="2:25" ht="14.4" x14ac:dyDescent="0.3">
      <c r="B945" s="34"/>
      <c r="C945" s="34"/>
      <c r="D945" s="34"/>
      <c r="E945" s="34"/>
      <c r="F945" s="34"/>
      <c r="G945" s="34"/>
      <c r="H945" s="159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</row>
    <row r="946" spans="2:25" ht="14.4" x14ac:dyDescent="0.3">
      <c r="B946" s="34"/>
      <c r="C946" s="34"/>
      <c r="D946" s="34"/>
      <c r="E946" s="34"/>
      <c r="F946" s="34"/>
      <c r="G946" s="34"/>
      <c r="H946" s="159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</row>
    <row r="947" spans="2:25" ht="14.4" x14ac:dyDescent="0.3">
      <c r="B947" s="34"/>
      <c r="C947" s="34"/>
      <c r="D947" s="34"/>
      <c r="E947" s="34"/>
      <c r="F947" s="34"/>
      <c r="G947" s="34"/>
      <c r="H947" s="159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</row>
    <row r="948" spans="2:25" ht="14.4" x14ac:dyDescent="0.3">
      <c r="B948" s="34"/>
      <c r="C948" s="34"/>
      <c r="D948" s="34"/>
      <c r="E948" s="34"/>
      <c r="F948" s="34"/>
      <c r="G948" s="34"/>
      <c r="H948" s="159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</row>
    <row r="949" spans="2:25" ht="14.4" x14ac:dyDescent="0.3">
      <c r="B949" s="34"/>
      <c r="C949" s="34"/>
      <c r="D949" s="34"/>
      <c r="E949" s="34"/>
      <c r="F949" s="34"/>
      <c r="G949" s="34"/>
      <c r="H949" s="159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</row>
    <row r="950" spans="2:25" ht="14.4" x14ac:dyDescent="0.3">
      <c r="B950" s="34"/>
      <c r="C950" s="34"/>
      <c r="D950" s="34"/>
      <c r="E950" s="34"/>
      <c r="F950" s="34"/>
      <c r="G950" s="34"/>
      <c r="H950" s="159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</row>
    <row r="951" spans="2:25" ht="14.4" x14ac:dyDescent="0.3">
      <c r="B951" s="34"/>
      <c r="C951" s="34"/>
      <c r="D951" s="34"/>
      <c r="E951" s="34"/>
      <c r="F951" s="34"/>
      <c r="G951" s="34"/>
      <c r="H951" s="159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</row>
    <row r="952" spans="2:25" ht="14.4" x14ac:dyDescent="0.3">
      <c r="B952" s="34"/>
      <c r="C952" s="34"/>
      <c r="D952" s="34"/>
      <c r="E952" s="34"/>
      <c r="F952" s="34"/>
      <c r="G952" s="34"/>
      <c r="H952" s="159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</row>
    <row r="953" spans="2:25" ht="14.4" x14ac:dyDescent="0.3">
      <c r="B953" s="34"/>
      <c r="C953" s="34"/>
      <c r="D953" s="34"/>
      <c r="E953" s="34"/>
      <c r="F953" s="34"/>
      <c r="G953" s="34"/>
      <c r="H953" s="159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</row>
    <row r="954" spans="2:25" ht="14.4" x14ac:dyDescent="0.3">
      <c r="B954" s="34"/>
      <c r="C954" s="34"/>
      <c r="D954" s="34"/>
      <c r="E954" s="34"/>
      <c r="F954" s="34"/>
      <c r="G954" s="34"/>
      <c r="H954" s="159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</row>
    <row r="955" spans="2:25" ht="14.4" x14ac:dyDescent="0.3">
      <c r="B955" s="34"/>
      <c r="C955" s="34"/>
      <c r="D955" s="34"/>
      <c r="E955" s="34"/>
      <c r="F955" s="34"/>
      <c r="G955" s="34"/>
      <c r="H955" s="159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</row>
    <row r="956" spans="2:25" ht="14.4" x14ac:dyDescent="0.3">
      <c r="B956" s="34"/>
      <c r="C956" s="34"/>
      <c r="D956" s="34"/>
      <c r="E956" s="34"/>
      <c r="F956" s="34"/>
      <c r="G956" s="34"/>
      <c r="H956" s="159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</row>
    <row r="957" spans="2:25" ht="14.4" x14ac:dyDescent="0.3">
      <c r="B957" s="34"/>
      <c r="C957" s="34"/>
      <c r="D957" s="34"/>
      <c r="E957" s="34"/>
      <c r="F957" s="34"/>
      <c r="G957" s="34"/>
      <c r="H957" s="159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</row>
    <row r="958" spans="2:25" ht="14.4" x14ac:dyDescent="0.3">
      <c r="B958" s="34"/>
      <c r="C958" s="34"/>
      <c r="D958" s="34"/>
      <c r="E958" s="34"/>
      <c r="F958" s="34"/>
      <c r="G958" s="34"/>
      <c r="H958" s="159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</row>
    <row r="959" spans="2:25" ht="14.4" x14ac:dyDescent="0.3">
      <c r="B959" s="34"/>
      <c r="C959" s="34"/>
      <c r="D959" s="34"/>
      <c r="E959" s="34"/>
      <c r="F959" s="34"/>
      <c r="G959" s="34"/>
      <c r="H959" s="159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</row>
    <row r="960" spans="2:25" ht="14.4" x14ac:dyDescent="0.3">
      <c r="B960" s="34"/>
      <c r="C960" s="34"/>
      <c r="D960" s="34"/>
      <c r="E960" s="34"/>
      <c r="F960" s="34"/>
      <c r="G960" s="34"/>
      <c r="H960" s="159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</row>
    <row r="961" spans="2:25" ht="14.4" x14ac:dyDescent="0.3">
      <c r="B961" s="34"/>
      <c r="C961" s="34"/>
      <c r="D961" s="34"/>
      <c r="E961" s="34"/>
      <c r="F961" s="34"/>
      <c r="G961" s="34"/>
      <c r="H961" s="159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</row>
    <row r="962" spans="2:25" ht="14.4" x14ac:dyDescent="0.3">
      <c r="B962" s="34"/>
      <c r="C962" s="34"/>
      <c r="D962" s="34"/>
      <c r="E962" s="34"/>
      <c r="F962" s="34"/>
      <c r="G962" s="34"/>
      <c r="H962" s="159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</row>
    <row r="963" spans="2:25" ht="14.4" x14ac:dyDescent="0.3">
      <c r="B963" s="34"/>
      <c r="C963" s="34"/>
      <c r="D963" s="34"/>
      <c r="E963" s="34"/>
      <c r="F963" s="34"/>
      <c r="G963" s="34"/>
      <c r="H963" s="159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</row>
    <row r="964" spans="2:25" ht="14.4" x14ac:dyDescent="0.3">
      <c r="B964" s="34"/>
      <c r="C964" s="34"/>
      <c r="D964" s="34"/>
      <c r="E964" s="34"/>
      <c r="F964" s="34"/>
      <c r="G964" s="34"/>
      <c r="H964" s="159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</row>
    <row r="965" spans="2:25" ht="14.4" x14ac:dyDescent="0.3">
      <c r="B965" s="34"/>
      <c r="C965" s="34"/>
      <c r="D965" s="34"/>
      <c r="E965" s="34"/>
      <c r="F965" s="34"/>
      <c r="G965" s="34"/>
      <c r="H965" s="159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</row>
    <row r="966" spans="2:25" ht="14.4" x14ac:dyDescent="0.3">
      <c r="B966" s="34"/>
      <c r="C966" s="34"/>
      <c r="D966" s="34"/>
      <c r="E966" s="34"/>
      <c r="F966" s="34"/>
      <c r="G966" s="34"/>
      <c r="H966" s="159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</row>
    <row r="967" spans="2:25" ht="14.4" x14ac:dyDescent="0.3">
      <c r="B967" s="34"/>
      <c r="C967" s="34"/>
      <c r="D967" s="34"/>
      <c r="E967" s="34"/>
      <c r="F967" s="34"/>
      <c r="G967" s="34"/>
      <c r="H967" s="159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</row>
    <row r="968" spans="2:25" ht="14.4" x14ac:dyDescent="0.3">
      <c r="B968" s="34"/>
      <c r="C968" s="34"/>
      <c r="D968" s="34"/>
      <c r="E968" s="34"/>
      <c r="F968" s="34"/>
      <c r="G968" s="34"/>
      <c r="H968" s="159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</row>
    <row r="969" spans="2:25" ht="14.4" x14ac:dyDescent="0.3">
      <c r="B969" s="34"/>
      <c r="C969" s="34"/>
      <c r="D969" s="34"/>
      <c r="E969" s="34"/>
      <c r="F969" s="34"/>
      <c r="G969" s="34"/>
      <c r="H969" s="159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</row>
    <row r="970" spans="2:25" ht="14.4" x14ac:dyDescent="0.3">
      <c r="B970" s="34"/>
      <c r="C970" s="34"/>
      <c r="D970" s="34"/>
      <c r="E970" s="34"/>
      <c r="F970" s="34"/>
      <c r="G970" s="34"/>
      <c r="H970" s="159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</row>
    <row r="971" spans="2:25" ht="14.4" x14ac:dyDescent="0.3">
      <c r="B971" s="34"/>
      <c r="C971" s="34"/>
      <c r="D971" s="34"/>
      <c r="E971" s="34"/>
      <c r="F971" s="34"/>
      <c r="G971" s="34"/>
      <c r="H971" s="159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</row>
    <row r="972" spans="2:25" ht="14.4" x14ac:dyDescent="0.3">
      <c r="B972" s="34"/>
      <c r="C972" s="34"/>
      <c r="D972" s="34"/>
      <c r="E972" s="34"/>
      <c r="F972" s="34"/>
      <c r="G972" s="34"/>
      <c r="H972" s="159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</row>
    <row r="973" spans="2:25" ht="14.4" x14ac:dyDescent="0.3">
      <c r="B973" s="34"/>
      <c r="C973" s="34"/>
      <c r="D973" s="34"/>
      <c r="E973" s="34"/>
      <c r="F973" s="34"/>
      <c r="G973" s="34"/>
      <c r="H973" s="159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</row>
    <row r="974" spans="2:25" ht="14.4" x14ac:dyDescent="0.3">
      <c r="B974" s="34"/>
      <c r="C974" s="34"/>
      <c r="D974" s="34"/>
      <c r="E974" s="34"/>
      <c r="F974" s="34"/>
      <c r="G974" s="34"/>
      <c r="H974" s="159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</row>
    <row r="975" spans="2:25" ht="14.4" x14ac:dyDescent="0.3">
      <c r="B975" s="34"/>
      <c r="C975" s="34"/>
      <c r="D975" s="34"/>
      <c r="E975" s="34"/>
      <c r="F975" s="34"/>
      <c r="G975" s="34"/>
      <c r="H975" s="159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</row>
    <row r="976" spans="2:25" ht="14.4" x14ac:dyDescent="0.3">
      <c r="B976" s="34"/>
      <c r="C976" s="34"/>
      <c r="D976" s="34"/>
      <c r="E976" s="34"/>
      <c r="F976" s="34"/>
      <c r="G976" s="34"/>
      <c r="H976" s="159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</row>
    <row r="977" spans="2:25" ht="14.4" x14ac:dyDescent="0.3">
      <c r="B977" s="34"/>
      <c r="C977" s="34"/>
      <c r="D977" s="34"/>
      <c r="E977" s="34"/>
      <c r="F977" s="34"/>
      <c r="G977" s="34"/>
      <c r="H977" s="159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</row>
    <row r="978" spans="2:25" ht="14.4" x14ac:dyDescent="0.3">
      <c r="B978" s="34"/>
      <c r="C978" s="34"/>
      <c r="D978" s="34"/>
      <c r="E978" s="34"/>
      <c r="F978" s="34"/>
      <c r="G978" s="34"/>
      <c r="H978" s="159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</row>
    <row r="979" spans="2:25" ht="14.4" x14ac:dyDescent="0.3">
      <c r="B979" s="34"/>
      <c r="C979" s="34"/>
      <c r="D979" s="34"/>
      <c r="E979" s="34"/>
      <c r="F979" s="34"/>
      <c r="G979" s="34"/>
      <c r="H979" s="159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</row>
    <row r="980" spans="2:25" ht="14.4" x14ac:dyDescent="0.3">
      <c r="B980" s="34"/>
      <c r="C980" s="34"/>
      <c r="D980" s="34"/>
      <c r="E980" s="34"/>
      <c r="F980" s="34"/>
      <c r="G980" s="34"/>
      <c r="H980" s="159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</row>
    <row r="981" spans="2:25" ht="14.4" x14ac:dyDescent="0.3">
      <c r="B981" s="34"/>
      <c r="C981" s="34"/>
      <c r="D981" s="34"/>
      <c r="E981" s="34"/>
      <c r="F981" s="34"/>
      <c r="G981" s="34"/>
      <c r="H981" s="159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</row>
    <row r="982" spans="2:25" ht="14.4" x14ac:dyDescent="0.3">
      <c r="B982" s="34"/>
      <c r="C982" s="34"/>
      <c r="D982" s="34"/>
      <c r="E982" s="34"/>
      <c r="F982" s="34"/>
      <c r="G982" s="34"/>
      <c r="H982" s="159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</row>
    <row r="983" spans="2:25" ht="14.4" x14ac:dyDescent="0.3">
      <c r="B983" s="34"/>
      <c r="C983" s="34"/>
      <c r="D983" s="34"/>
      <c r="E983" s="34"/>
      <c r="F983" s="34"/>
      <c r="G983" s="34"/>
      <c r="H983" s="159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</row>
    <row r="984" spans="2:25" ht="14.4" x14ac:dyDescent="0.3">
      <c r="B984" s="34"/>
      <c r="C984" s="34"/>
      <c r="D984" s="34"/>
      <c r="E984" s="34"/>
      <c r="F984" s="34"/>
      <c r="G984" s="34"/>
      <c r="H984" s="159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</row>
    <row r="985" spans="2:25" ht="14.4" x14ac:dyDescent="0.3">
      <c r="B985" s="34"/>
      <c r="C985" s="34"/>
      <c r="D985" s="34"/>
      <c r="E985" s="34"/>
      <c r="F985" s="34"/>
      <c r="G985" s="34"/>
      <c r="H985" s="159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</row>
    <row r="986" spans="2:25" ht="14.4" x14ac:dyDescent="0.3">
      <c r="B986" s="34"/>
      <c r="C986" s="34"/>
      <c r="D986" s="34"/>
      <c r="E986" s="34"/>
      <c r="F986" s="34"/>
      <c r="G986" s="34"/>
      <c r="H986" s="159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</row>
    <row r="987" spans="2:25" ht="14.4" x14ac:dyDescent="0.3">
      <c r="B987" s="34"/>
      <c r="C987" s="34"/>
      <c r="D987" s="34"/>
      <c r="E987" s="34"/>
      <c r="F987" s="34"/>
      <c r="G987" s="34"/>
      <c r="H987" s="159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</row>
    <row r="988" spans="2:25" ht="14.4" x14ac:dyDescent="0.3">
      <c r="B988" s="34"/>
      <c r="C988" s="34"/>
      <c r="D988" s="34"/>
      <c r="E988" s="34"/>
      <c r="F988" s="34"/>
      <c r="G988" s="34"/>
      <c r="H988" s="159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</row>
    <row r="989" spans="2:25" ht="14.4" x14ac:dyDescent="0.3">
      <c r="B989" s="34"/>
      <c r="C989" s="34"/>
      <c r="D989" s="34"/>
      <c r="E989" s="34"/>
      <c r="F989" s="34"/>
      <c r="G989" s="34"/>
      <c r="H989" s="159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</row>
    <row r="990" spans="2:25" ht="14.4" x14ac:dyDescent="0.3">
      <c r="B990" s="34"/>
      <c r="C990" s="34"/>
      <c r="D990" s="34"/>
      <c r="E990" s="34"/>
      <c r="F990" s="34"/>
      <c r="G990" s="34"/>
      <c r="H990" s="159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</row>
    <row r="991" spans="2:25" ht="14.4" x14ac:dyDescent="0.3">
      <c r="B991" s="34"/>
      <c r="C991" s="34"/>
      <c r="D991" s="34"/>
      <c r="E991" s="34"/>
      <c r="F991" s="34"/>
      <c r="G991" s="34"/>
      <c r="H991" s="159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</row>
    <row r="992" spans="2:25" ht="14.4" x14ac:dyDescent="0.3">
      <c r="B992" s="34"/>
      <c r="C992" s="34"/>
      <c r="D992" s="34"/>
      <c r="E992" s="34"/>
      <c r="F992" s="34"/>
      <c r="G992" s="34"/>
      <c r="H992" s="159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</row>
    <row r="993" spans="2:25" ht="14.4" x14ac:dyDescent="0.3">
      <c r="B993" s="34"/>
      <c r="C993" s="34"/>
      <c r="D993" s="34"/>
      <c r="E993" s="34"/>
      <c r="F993" s="34"/>
      <c r="G993" s="34"/>
      <c r="H993" s="159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</row>
    <row r="994" spans="2:25" ht="14.4" x14ac:dyDescent="0.3">
      <c r="B994" s="34"/>
      <c r="C994" s="34"/>
      <c r="D994" s="34"/>
      <c r="E994" s="34"/>
      <c r="F994" s="34"/>
      <c r="G994" s="34"/>
      <c r="H994" s="159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</row>
    <row r="995" spans="2:25" ht="14.4" x14ac:dyDescent="0.3">
      <c r="B995" s="34"/>
      <c r="C995" s="34"/>
      <c r="D995" s="34"/>
      <c r="E995" s="34"/>
      <c r="F995" s="34"/>
      <c r="G995" s="34"/>
      <c r="H995" s="159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</row>
    <row r="996" spans="2:25" ht="14.4" x14ac:dyDescent="0.3">
      <c r="B996" s="34"/>
      <c r="C996" s="34"/>
      <c r="D996" s="34"/>
      <c r="E996" s="34"/>
      <c r="F996" s="34"/>
      <c r="G996" s="34"/>
      <c r="H996" s="159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</row>
    <row r="997" spans="2:25" ht="14.4" x14ac:dyDescent="0.3">
      <c r="B997" s="34"/>
      <c r="C997" s="34"/>
      <c r="D997" s="34"/>
      <c r="E997" s="34"/>
      <c r="F997" s="34"/>
      <c r="G997" s="34"/>
      <c r="H997" s="159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</row>
    <row r="998" spans="2:25" ht="14.4" x14ac:dyDescent="0.3">
      <c r="B998" s="34"/>
      <c r="C998" s="34"/>
      <c r="D998" s="34"/>
      <c r="E998" s="34"/>
      <c r="F998" s="34"/>
      <c r="G998" s="34"/>
      <c r="H998" s="159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</row>
    <row r="999" spans="2:25" ht="14.4" x14ac:dyDescent="0.3">
      <c r="B999" s="34"/>
      <c r="C999" s="34"/>
      <c r="D999" s="34"/>
      <c r="E999" s="34"/>
      <c r="F999" s="34"/>
      <c r="G999" s="34"/>
      <c r="H999" s="159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</row>
    <row r="1000" spans="2:25" ht="14.4" x14ac:dyDescent="0.3">
      <c r="B1000" s="34"/>
      <c r="C1000" s="34"/>
      <c r="D1000" s="34"/>
      <c r="E1000" s="34"/>
      <c r="F1000" s="34"/>
      <c r="G1000" s="34"/>
      <c r="H1000" s="159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</row>
    <row r="1001" spans="2:25" ht="14.4" x14ac:dyDescent="0.3">
      <c r="B1001" s="34"/>
      <c r="C1001" s="34"/>
      <c r="D1001" s="34"/>
      <c r="E1001" s="34"/>
      <c r="F1001" s="34"/>
      <c r="G1001" s="34"/>
      <c r="H1001" s="159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</row>
    <row r="1002" spans="2:25" ht="14.4" x14ac:dyDescent="0.3">
      <c r="B1002" s="34"/>
      <c r="C1002" s="34"/>
      <c r="D1002" s="34"/>
      <c r="E1002" s="34"/>
      <c r="F1002" s="34"/>
      <c r="G1002" s="34"/>
      <c r="H1002" s="159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</row>
    <row r="1003" spans="2:25" ht="14.4" x14ac:dyDescent="0.3">
      <c r="B1003" s="34"/>
      <c r="C1003" s="34"/>
      <c r="D1003" s="34"/>
      <c r="E1003" s="34"/>
      <c r="F1003" s="34"/>
      <c r="G1003" s="34"/>
      <c r="H1003" s="159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</row>
    <row r="1004" spans="2:25" ht="14.4" x14ac:dyDescent="0.3">
      <c r="B1004" s="34"/>
      <c r="C1004" s="34"/>
      <c r="D1004" s="34"/>
      <c r="E1004" s="34"/>
      <c r="F1004" s="34"/>
      <c r="G1004" s="34"/>
      <c r="H1004" s="159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</row>
    <row r="1005" spans="2:25" ht="14.4" x14ac:dyDescent="0.3">
      <c r="B1005" s="34"/>
      <c r="C1005" s="34"/>
      <c r="D1005" s="34"/>
      <c r="E1005" s="34"/>
      <c r="F1005" s="34"/>
      <c r="G1005" s="34"/>
      <c r="H1005" s="159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</row>
    <row r="1006" spans="2:25" ht="14.4" x14ac:dyDescent="0.3">
      <c r="B1006" s="34"/>
      <c r="C1006" s="34"/>
      <c r="D1006" s="34"/>
      <c r="E1006" s="34"/>
      <c r="F1006" s="34"/>
      <c r="G1006" s="34"/>
      <c r="H1006" s="159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</row>
    <row r="1007" spans="2:25" ht="14.4" x14ac:dyDescent="0.3">
      <c r="B1007" s="34"/>
      <c r="C1007" s="34"/>
      <c r="D1007" s="34"/>
      <c r="E1007" s="34"/>
      <c r="F1007" s="34"/>
      <c r="G1007" s="34"/>
      <c r="H1007" s="159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</row>
    <row r="1008" spans="2:25" ht="14.4" x14ac:dyDescent="0.3">
      <c r="B1008" s="34"/>
      <c r="C1008" s="34"/>
      <c r="D1008" s="34"/>
      <c r="E1008" s="34"/>
      <c r="F1008" s="34"/>
      <c r="G1008" s="34"/>
      <c r="H1008" s="159"/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4"/>
    </row>
    <row r="1009" spans="2:25" ht="14.4" x14ac:dyDescent="0.3">
      <c r="B1009" s="34"/>
      <c r="C1009" s="34"/>
      <c r="D1009" s="34"/>
      <c r="E1009" s="34"/>
      <c r="F1009" s="34"/>
      <c r="G1009" s="34"/>
      <c r="H1009" s="159"/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4"/>
    </row>
    <row r="1010" spans="2:25" ht="14.4" x14ac:dyDescent="0.3">
      <c r="B1010" s="34"/>
      <c r="C1010" s="34"/>
      <c r="D1010" s="34"/>
      <c r="E1010" s="34"/>
      <c r="F1010" s="34"/>
      <c r="G1010" s="34"/>
      <c r="H1010" s="159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</row>
    <row r="1011" spans="2:25" ht="14.4" x14ac:dyDescent="0.3">
      <c r="B1011" s="34"/>
      <c r="C1011" s="34"/>
      <c r="D1011" s="34"/>
      <c r="E1011" s="34"/>
      <c r="F1011" s="34"/>
      <c r="G1011" s="34"/>
      <c r="H1011" s="159"/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4"/>
    </row>
    <row r="1012" spans="2:25" ht="14.4" x14ac:dyDescent="0.3">
      <c r="B1012" s="34"/>
      <c r="C1012" s="34"/>
      <c r="D1012" s="34"/>
      <c r="E1012" s="34"/>
      <c r="F1012" s="34"/>
      <c r="G1012" s="34"/>
      <c r="H1012" s="159"/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4"/>
    </row>
    <row r="1013" spans="2:25" ht="14.4" x14ac:dyDescent="0.3">
      <c r="B1013" s="34"/>
      <c r="C1013" s="34"/>
      <c r="D1013" s="34"/>
      <c r="E1013" s="34"/>
      <c r="F1013" s="34"/>
      <c r="G1013" s="34"/>
      <c r="H1013" s="159"/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4"/>
    </row>
    <row r="1014" spans="2:25" ht="14.4" x14ac:dyDescent="0.3">
      <c r="B1014" s="34"/>
      <c r="C1014" s="34"/>
      <c r="D1014" s="34"/>
      <c r="E1014" s="34"/>
      <c r="F1014" s="34"/>
      <c r="G1014" s="34"/>
      <c r="H1014" s="159"/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4"/>
    </row>
    <row r="1015" spans="2:25" ht="14.4" x14ac:dyDescent="0.3">
      <c r="B1015" s="34"/>
      <c r="C1015" s="34"/>
      <c r="D1015" s="34"/>
      <c r="E1015" s="34"/>
      <c r="F1015" s="34"/>
      <c r="G1015" s="34"/>
      <c r="H1015" s="159"/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4"/>
    </row>
    <row r="1016" spans="2:25" ht="14.4" x14ac:dyDescent="0.3">
      <c r="B1016" s="34"/>
      <c r="C1016" s="34"/>
      <c r="D1016" s="34"/>
      <c r="E1016" s="34"/>
      <c r="F1016" s="34"/>
      <c r="G1016" s="34"/>
      <c r="H1016" s="159"/>
      <c r="I1016" s="34"/>
      <c r="J1016" s="34"/>
      <c r="K1016" s="34"/>
      <c r="L1016" s="34"/>
      <c r="M1016" s="34"/>
      <c r="N1016" s="34"/>
      <c r="O1016" s="34"/>
      <c r="P1016" s="34"/>
      <c r="Q1016" s="34"/>
      <c r="R1016" s="34"/>
      <c r="S1016" s="34"/>
      <c r="T1016" s="34"/>
      <c r="U1016" s="34"/>
      <c r="V1016" s="34"/>
      <c r="W1016" s="34"/>
      <c r="X1016" s="34"/>
      <c r="Y1016" s="34"/>
    </row>
    <row r="1017" spans="2:25" ht="14.4" x14ac:dyDescent="0.3">
      <c r="B1017" s="34"/>
      <c r="C1017" s="34"/>
      <c r="D1017" s="34"/>
      <c r="E1017" s="34"/>
      <c r="F1017" s="34"/>
      <c r="G1017" s="34"/>
      <c r="H1017" s="159"/>
      <c r="I1017" s="34"/>
      <c r="J1017" s="34"/>
      <c r="K1017" s="34"/>
      <c r="L1017" s="34"/>
      <c r="M1017" s="34"/>
      <c r="N1017" s="34"/>
      <c r="O1017" s="34"/>
      <c r="P1017" s="34"/>
      <c r="Q1017" s="34"/>
      <c r="R1017" s="34"/>
      <c r="S1017" s="34"/>
      <c r="T1017" s="34"/>
      <c r="U1017" s="34"/>
      <c r="V1017" s="34"/>
      <c r="W1017" s="34"/>
      <c r="X1017" s="34"/>
      <c r="Y1017" s="34"/>
    </row>
    <row r="1018" spans="2:25" ht="14.4" x14ac:dyDescent="0.3">
      <c r="B1018" s="34"/>
      <c r="C1018" s="34"/>
      <c r="D1018" s="34"/>
      <c r="E1018" s="34"/>
      <c r="F1018" s="34"/>
      <c r="G1018" s="34"/>
      <c r="H1018" s="159"/>
      <c r="I1018" s="34"/>
      <c r="J1018" s="34"/>
      <c r="K1018" s="34"/>
      <c r="L1018" s="34"/>
      <c r="M1018" s="34"/>
      <c r="N1018" s="34"/>
      <c r="O1018" s="34"/>
      <c r="P1018" s="34"/>
      <c r="Q1018" s="34"/>
      <c r="R1018" s="34"/>
      <c r="S1018" s="34"/>
      <c r="T1018" s="34"/>
      <c r="U1018" s="34"/>
      <c r="V1018" s="34"/>
      <c r="W1018" s="34"/>
      <c r="X1018" s="34"/>
      <c r="Y1018" s="34"/>
    </row>
    <row r="1019" spans="2:25" ht="14.4" x14ac:dyDescent="0.3">
      <c r="B1019" s="34"/>
      <c r="C1019" s="34"/>
      <c r="D1019" s="34"/>
      <c r="E1019" s="34"/>
      <c r="F1019" s="34"/>
      <c r="G1019" s="34"/>
      <c r="H1019" s="159"/>
      <c r="I1019" s="34"/>
      <c r="J1019" s="34"/>
      <c r="K1019" s="34"/>
      <c r="L1019" s="34"/>
      <c r="M1019" s="34"/>
      <c r="N1019" s="34"/>
      <c r="O1019" s="34"/>
      <c r="P1019" s="34"/>
      <c r="Q1019" s="34"/>
      <c r="R1019" s="34"/>
      <c r="S1019" s="34"/>
      <c r="T1019" s="34"/>
      <c r="U1019" s="34"/>
      <c r="V1019" s="34"/>
      <c r="W1019" s="34"/>
      <c r="X1019" s="34"/>
      <c r="Y1019" s="34"/>
    </row>
    <row r="1020" spans="2:25" ht="14.4" x14ac:dyDescent="0.3">
      <c r="B1020" s="34"/>
      <c r="C1020" s="34"/>
      <c r="D1020" s="34"/>
      <c r="E1020" s="34"/>
      <c r="F1020" s="34"/>
      <c r="G1020" s="34"/>
      <c r="H1020" s="159"/>
      <c r="I1020" s="34"/>
      <c r="J1020" s="34"/>
      <c r="K1020" s="34"/>
      <c r="L1020" s="34"/>
      <c r="M1020" s="34"/>
      <c r="N1020" s="34"/>
      <c r="O1020" s="34"/>
      <c r="P1020" s="34"/>
      <c r="Q1020" s="34"/>
      <c r="R1020" s="34"/>
      <c r="S1020" s="34"/>
      <c r="T1020" s="34"/>
      <c r="U1020" s="34"/>
      <c r="V1020" s="34"/>
      <c r="W1020" s="34"/>
      <c r="X1020" s="34"/>
      <c r="Y1020" s="34"/>
    </row>
    <row r="1021" spans="2:25" ht="14.4" x14ac:dyDescent="0.3">
      <c r="B1021" s="34"/>
      <c r="C1021" s="34"/>
      <c r="D1021" s="34"/>
      <c r="E1021" s="34"/>
      <c r="F1021" s="34"/>
      <c r="G1021" s="34"/>
      <c r="H1021" s="159"/>
      <c r="I1021" s="34"/>
      <c r="J1021" s="34"/>
      <c r="K1021" s="34"/>
      <c r="L1021" s="34"/>
      <c r="M1021" s="34"/>
      <c r="N1021" s="34"/>
      <c r="O1021" s="34"/>
      <c r="P1021" s="34"/>
      <c r="Q1021" s="34"/>
      <c r="R1021" s="34"/>
      <c r="S1021" s="34"/>
      <c r="T1021" s="34"/>
      <c r="U1021" s="34"/>
      <c r="V1021" s="34"/>
      <c r="W1021" s="34"/>
      <c r="X1021" s="34"/>
      <c r="Y1021" s="34"/>
    </row>
    <row r="1022" spans="2:25" ht="14.4" x14ac:dyDescent="0.3">
      <c r="B1022" s="34"/>
      <c r="C1022" s="34"/>
      <c r="D1022" s="34"/>
      <c r="E1022" s="34"/>
      <c r="F1022" s="34"/>
      <c r="G1022" s="34"/>
      <c r="H1022" s="159"/>
      <c r="I1022" s="34"/>
      <c r="J1022" s="34"/>
      <c r="K1022" s="34"/>
      <c r="L1022" s="34"/>
      <c r="M1022" s="34"/>
      <c r="N1022" s="34"/>
      <c r="O1022" s="34"/>
      <c r="P1022" s="34"/>
      <c r="Q1022" s="34"/>
      <c r="R1022" s="34"/>
      <c r="S1022" s="34"/>
      <c r="T1022" s="34"/>
      <c r="U1022" s="34"/>
      <c r="V1022" s="34"/>
      <c r="W1022" s="34"/>
      <c r="X1022" s="34"/>
      <c r="Y1022" s="34"/>
    </row>
    <row r="1023" spans="2:25" ht="14.4" x14ac:dyDescent="0.3">
      <c r="B1023" s="34"/>
      <c r="C1023" s="34"/>
      <c r="D1023" s="34"/>
      <c r="E1023" s="34"/>
      <c r="F1023" s="34"/>
      <c r="G1023" s="34"/>
      <c r="H1023" s="159"/>
      <c r="I1023" s="34"/>
      <c r="J1023" s="34"/>
      <c r="K1023" s="34"/>
      <c r="L1023" s="34"/>
      <c r="M1023" s="34"/>
      <c r="N1023" s="34"/>
      <c r="O1023" s="34"/>
      <c r="P1023" s="34"/>
      <c r="Q1023" s="34"/>
      <c r="R1023" s="34"/>
      <c r="S1023" s="34"/>
      <c r="T1023" s="34"/>
      <c r="U1023" s="34"/>
      <c r="V1023" s="34"/>
      <c r="W1023" s="34"/>
      <c r="X1023" s="34"/>
      <c r="Y1023" s="34"/>
    </row>
    <row r="1024" spans="2:25" ht="14.4" x14ac:dyDescent="0.3">
      <c r="B1024" s="34"/>
      <c r="C1024" s="34"/>
      <c r="D1024" s="34"/>
      <c r="E1024" s="34"/>
      <c r="F1024" s="34"/>
      <c r="G1024" s="34"/>
      <c r="H1024" s="159"/>
      <c r="I1024" s="34"/>
      <c r="J1024" s="34"/>
      <c r="K1024" s="34"/>
      <c r="L1024" s="34"/>
      <c r="M1024" s="34"/>
      <c r="N1024" s="34"/>
      <c r="O1024" s="34"/>
      <c r="P1024" s="34"/>
      <c r="Q1024" s="34"/>
      <c r="R1024" s="34"/>
      <c r="S1024" s="34"/>
      <c r="T1024" s="34"/>
      <c r="U1024" s="34"/>
      <c r="V1024" s="34"/>
      <c r="W1024" s="34"/>
      <c r="X1024" s="34"/>
      <c r="Y1024" s="34"/>
    </row>
    <row r="1025" spans="2:25" ht="14.4" x14ac:dyDescent="0.3">
      <c r="B1025" s="34"/>
      <c r="C1025" s="34"/>
      <c r="D1025" s="34"/>
      <c r="E1025" s="34"/>
      <c r="F1025" s="34"/>
      <c r="G1025" s="34"/>
      <c r="H1025" s="159"/>
      <c r="I1025" s="34"/>
      <c r="J1025" s="34"/>
      <c r="K1025" s="34"/>
      <c r="L1025" s="34"/>
      <c r="M1025" s="34"/>
      <c r="N1025" s="34"/>
      <c r="O1025" s="34"/>
      <c r="P1025" s="34"/>
      <c r="Q1025" s="34"/>
      <c r="R1025" s="34"/>
      <c r="S1025" s="34"/>
      <c r="T1025" s="34"/>
      <c r="U1025" s="34"/>
      <c r="V1025" s="34"/>
      <c r="W1025" s="34"/>
      <c r="X1025" s="34"/>
      <c r="Y1025" s="34"/>
    </row>
    <row r="1026" spans="2:25" ht="14.4" x14ac:dyDescent="0.3">
      <c r="B1026" s="34"/>
      <c r="C1026" s="34"/>
      <c r="D1026" s="34"/>
      <c r="E1026" s="34"/>
      <c r="F1026" s="34"/>
      <c r="G1026" s="34"/>
      <c r="H1026" s="159"/>
      <c r="I1026" s="34"/>
      <c r="J1026" s="34"/>
      <c r="K1026" s="34"/>
      <c r="L1026" s="34"/>
      <c r="M1026" s="34"/>
      <c r="N1026" s="34"/>
      <c r="O1026" s="34"/>
      <c r="P1026" s="34"/>
      <c r="Q1026" s="34"/>
      <c r="R1026" s="34"/>
      <c r="S1026" s="34"/>
      <c r="T1026" s="34"/>
      <c r="U1026" s="34"/>
      <c r="V1026" s="34"/>
      <c r="W1026" s="34"/>
      <c r="X1026" s="34"/>
      <c r="Y1026" s="34"/>
    </row>
    <row r="1027" spans="2:25" ht="14.4" x14ac:dyDescent="0.3">
      <c r="B1027" s="34"/>
      <c r="C1027" s="34"/>
      <c r="D1027" s="34"/>
      <c r="E1027" s="34"/>
      <c r="F1027" s="34"/>
      <c r="G1027" s="34"/>
      <c r="H1027" s="159"/>
      <c r="I1027" s="34"/>
      <c r="J1027" s="34"/>
      <c r="K1027" s="34"/>
      <c r="L1027" s="34"/>
      <c r="M1027" s="34"/>
      <c r="N1027" s="34"/>
      <c r="O1027" s="34"/>
      <c r="P1027" s="34"/>
      <c r="Q1027" s="34"/>
      <c r="R1027" s="34"/>
      <c r="S1027" s="34"/>
      <c r="T1027" s="34"/>
      <c r="U1027" s="34"/>
      <c r="V1027" s="34"/>
      <c r="W1027" s="34"/>
      <c r="X1027" s="34"/>
      <c r="Y1027" s="34"/>
    </row>
    <row r="1028" spans="2:25" ht="14.4" x14ac:dyDescent="0.3">
      <c r="B1028" s="34"/>
      <c r="C1028" s="34"/>
      <c r="D1028" s="34"/>
      <c r="E1028" s="34"/>
      <c r="F1028" s="34"/>
      <c r="G1028" s="34"/>
      <c r="H1028" s="159"/>
      <c r="I1028" s="34"/>
      <c r="J1028" s="34"/>
      <c r="K1028" s="34"/>
      <c r="L1028" s="34"/>
      <c r="M1028" s="34"/>
      <c r="N1028" s="34"/>
      <c r="O1028" s="34"/>
      <c r="P1028" s="34"/>
      <c r="Q1028" s="34"/>
      <c r="R1028" s="34"/>
      <c r="S1028" s="34"/>
      <c r="T1028" s="34"/>
      <c r="U1028" s="34"/>
      <c r="V1028" s="34"/>
      <c r="W1028" s="34"/>
      <c r="X1028" s="34"/>
      <c r="Y1028" s="34"/>
    </row>
  </sheetData>
  <sheetProtection algorithmName="SHA-512" hashValue="gcIzUQqffqRN9Y80aoDxk2XTC3elbGyqfcBl36ROKfBMxx7lhqG1Hz4IgqvUovK/L7WGyYZcsrSS7JzdmFXGwA==" saltValue="OQSbMSuIymYrdulE9+XXoA==" spinCount="100000" sheet="1" objects="1" scenarios="1" formatColumns="0" insertRows="0"/>
  <protectedRanges>
    <protectedRange sqref="O18:O21 O24:O27 O30:O33 O36:O39 O42:O45 O48:O51 O54:O57 O60:O63 O66:O69 O73:O76 O80:O83 O86:O89 O92:O95 O98:O101 O104:O107" name="Range2"/>
    <protectedRange sqref="K114:M116 O114:O116 O119:O120 O123:O124 C111 C18:O18 C24:D27 C30:D33 C36:D39 C42:D45 C48:D51 C54:D57 C60:D63 C66:D69 C73:D76 C80:D83 C86:D89 C92:D95 C98:D101 C104:D107 C19:D21 G19:O21 G24:I27 G30:I33 G36:I39 G42:I45 G48:I51 G54:I57 G60:I63 G66:I69 G73:I76 G80:I83 G86:I89 G92:I95 G98:I101 G104:I107 K24:O27 K30:O33 K36:O39 K42:O45 K48:O51 K54:O57 K60:O63 K66:O69 K73:O76 K80:O83 K86:O89 K92:O95 K98:O101 K104:O107 J22:J107 E19:F107" name="Range1"/>
  </protectedRanges>
  <mergeCells count="3">
    <mergeCell ref="G2:N9"/>
    <mergeCell ref="M12:N12"/>
    <mergeCell ref="L112:M112"/>
  </mergeCells>
  <conditionalFormatting sqref="P126">
    <cfRule type="expression" dxfId="0" priority="2">
      <formula>$O$121="fixed"</formula>
    </cfRule>
  </conditionalFormatting>
  <dataValidations xWindow="558" yWindow="513" count="4">
    <dataValidation allowBlank="1" showErrorMessage="1" sqref="K117:M1048576 O117:O118 O109:O113 O121:O122 D1:F17 D96:D97 K64:O65 K90:O91 K28:O29 H109:J1048576 N109:N1048576 K109:M113 C112:C1048576 Q1:XFD1048576 P1:P123 O125:P1048576 A1:B1048576 H1:O17 K22:O23 K34:O35 K46:O47 K52:O53 K58:O59 K70:O72 K77:O79 K84:O85 K96:O97 K102:O103 D102:D103 D108:F1048576 D90:D91 D84:D85 D77:D79 D70:D72 D64:D65 D58:D59 D52:D53 D46:D47 D40:D41 D34:D35 D28:D29 D22:D23 H108:O108 G1:G1048576 C1:C110 H102:I103 H96:I97 H84:I85 H77:I79 H70:I72 H58:I59 H52:I53 H46:I47 H34:I35 H22:I23 H28:I29 H90:I91 H64:I65 H40:I41 K40:O41" xr:uid="{685AF33F-D11A-4891-8F37-3C102C430E4F}"/>
    <dataValidation type="decimal" allowBlank="1" showInputMessage="1" showErrorMessage="1" errorTitle="Error" error="Please enter numerical values" sqref="I18:I21 K18:N21 D18:D21 O114:O116 O119:O120 O123:O124 I24:I27 K24:N27 D24:D27 I30:I33 K30:N33 D30:D33 I36:I39 K36:N39 D36:D39 I42:I45 K42:N45 D42:D45 I48:I51 K48:N51 D48:D51 I54:I57 K54:N57 D54:D57 I60:I63 K60:N63 D60:D63 I66:I69 K66:N69 D66:D69 I73:I76 K73:N76 D73:D76 I80:I83 K80:N83 D80:D83 I86:I89 K86:N89 D86:D89 I92:I95 K92:N95 D92:D95 I98:I101 K98:N101 D98:D101 K114:M116 I104:I107 K104:N107 D104:D107" xr:uid="{2AEA4B01-B351-4624-A1D6-D10F606099A8}">
      <formula1>-100000000000000000</formula1>
      <formula2>1000000000000000000</formula2>
    </dataValidation>
    <dataValidation type="decimal" allowBlank="1" showErrorMessage="1" error="Please enter numerical data" sqref="C111" xr:uid="{EC142E15-5C1F-4E50-AC2E-5653DE624CEC}">
      <formula1>-999999999999</formula1>
      <formula2>999999999999</formula2>
    </dataValidation>
    <dataValidation type="decimal" allowBlank="1" showErrorMessage="1" sqref="O18:O21 O98:O101 O24:O27 O30:O33 O36:O39 O42:O45 O48:O51 O54:O57 O60:O63 O66:O69 O73:O76 O80:O83 O86:O89 O92:O95 O104:O107" xr:uid="{B39A949A-AC65-4AFF-83D8-F81FF3D65048}">
      <formula1>-1E+23</formula1>
      <formula2>1E+24</formula2>
    </dataValidation>
  </dataValidations>
  <pageMargins left="0.7" right="0.7" top="0.75" bottom="0.75" header="0.3" footer="0.3"/>
  <pageSetup paperSize="5" scale="50" orientation="landscape" r:id="rId1"/>
  <headerFooter>
    <oddFooter>&amp;CPage &amp;P of &amp;N&amp;RSEC-MMRF03</oddFooter>
  </headerFooter>
  <rowBreaks count="2" manualBreakCount="2">
    <brk id="52" max="13" man="1"/>
    <brk id="96" max="12" man="1"/>
  </rowBreaks>
  <extLst>
    <ext xmlns:x14="http://schemas.microsoft.com/office/spreadsheetml/2009/9/main" uri="{CCE6A557-97BC-4b89-ADB6-D9C93CAAB3DF}">
      <x14:dataValidations xmlns:xm="http://schemas.microsoft.com/office/excel/2006/main" xWindow="558" yWindow="513" count="5">
        <x14:dataValidation type="date" operator="greaterThanOrEqual" allowBlank="1" showErrorMessage="1" errorTitle="Error" error="Maturity  date must be greater than or equal to the relevant date of the report." xr:uid="{D988F289-675D-4D1E-80F0-113A2471736E}">
          <x14:formula1>
            <xm:f>'Cover Sheet'!$B$7</xm:f>
          </x14:formula1>
          <xm:sqref>H92:H95 H18:H21 H98:H101 H24:H27 H30:H33 H36:H39 H42:H45 H48:H51 H54:H57 H60:H63 H66:H69 H73:H76 H80:H83 H86:H89 H104:H107</xm:sqref>
        </x14:dataValidation>
        <x14:dataValidation type="list" allowBlank="1" showInputMessage="1" showErrorMessage="1" error="Please use drop down menu" xr:uid="{8E7EDD6F-F140-4132-9E15-6D0CF12B5CAA}">
          <x14:formula1>
            <xm:f>'Data Validation'!$D$62:$D$64</xm:f>
          </x14:formula1>
          <xm:sqref>F18:F21 F24:F27 F30:F33 F36:F39 F42:F45 F48:F51 F54:F57 F60:F63 F66:F69 F73:F76 F80:F83</xm:sqref>
        </x14:dataValidation>
        <x14:dataValidation type="list" allowBlank="1" showInputMessage="1" showErrorMessage="1" errorTitle="Error" error="Please use drop down menu" xr:uid="{B7123ABE-0BA0-4FB8-A79C-523C446F50B1}">
          <x14:formula1>
            <xm:f>'Data Validation'!$L$5:$L$12</xm:f>
          </x14:formula1>
          <xm:sqref>J18:J21 J24:J27 J30:J33 J36:J39 J42:J45 J48:J51 J54:J57 J60:J63 J66:J69 J73:J76 J80:J83 J86:J89 J92:J95 J98:J101 J104:J107</xm:sqref>
        </x14:dataValidation>
        <x14:dataValidation type="list" allowBlank="1" showInputMessage="1" showErrorMessage="1" errorTitle="Error" error="Please use drop down menu" xr:uid="{DB363C4E-5A69-4E1E-98C3-F4FEFF6B2DF5}">
          <x14:formula1>
            <xm:f>'Data Validation'!$D$14:$D$16</xm:f>
          </x14:formula1>
          <xm:sqref>E18:E21 E24:E27 E30:E33 E36:E39 E42:E45 E48:E51 E54:E57 E60:E63 E66:E69 E73:E76 E80:E83 E86:E89 E92:E95 E98:E101 E104:E107</xm:sqref>
        </x14:dataValidation>
        <x14:dataValidation type="list" allowBlank="1" showInputMessage="1" showErrorMessage="1" xr:uid="{CA4E6FB2-FC88-4FCD-B020-32B1C5D48FFE}">
          <x14:formula1>
            <xm:f>'Data Validation'!$D$62:$D$64</xm:f>
          </x14:formula1>
          <xm:sqref>F86:F89 F92:F95 F98:F101 F104:F107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12"/>
  <sheetViews>
    <sheetView showGridLines="0" topLeftCell="I1" zoomScaleNormal="100" zoomScaleSheetLayoutView="100" workbookViewId="0">
      <selection activeCell="O15" sqref="O15"/>
    </sheetView>
  </sheetViews>
  <sheetFormatPr defaultColWidth="15.109375" defaultRowHeight="15" customHeight="1" x14ac:dyDescent="0.3"/>
  <cols>
    <col min="1" max="1" width="5" style="200" bestFit="1" customWidth="1"/>
    <col min="2" max="2" width="46.88671875" style="3" customWidth="1"/>
    <col min="3" max="3" width="43.33203125" style="3" customWidth="1"/>
    <col min="4" max="4" width="13.5546875" style="3" customWidth="1"/>
    <col min="5" max="5" width="14.6640625" style="3" bestFit="1" customWidth="1"/>
    <col min="6" max="6" width="11.88671875" style="3" customWidth="1"/>
    <col min="7" max="7" width="26.44140625" style="3" customWidth="1"/>
    <col min="8" max="8" width="49.6640625" style="162" customWidth="1"/>
    <col min="9" max="9" width="23.5546875" style="3" customWidth="1"/>
    <col min="10" max="11" width="21.5546875" style="3" customWidth="1"/>
    <col min="12" max="15" width="20" style="3" customWidth="1"/>
    <col min="16" max="16" width="2.44140625" style="3" customWidth="1"/>
    <col min="17" max="24" width="8.6640625" style="3" customWidth="1"/>
    <col min="25" max="16384" width="15.109375" style="3"/>
  </cols>
  <sheetData>
    <row r="1" spans="1:25" thickBot="1" x14ac:dyDescent="0.35">
      <c r="B1" s="32" t="s">
        <v>0</v>
      </c>
      <c r="C1" s="4"/>
      <c r="D1" s="4"/>
      <c r="E1" s="4"/>
      <c r="F1" s="4"/>
      <c r="G1" s="4"/>
      <c r="H1" s="156"/>
      <c r="I1" s="4"/>
      <c r="J1" s="4"/>
      <c r="K1" s="4"/>
      <c r="L1" s="4"/>
      <c r="M1" s="4"/>
      <c r="N1" s="4"/>
      <c r="O1" s="33" t="s">
        <v>4</v>
      </c>
      <c r="P1" s="1"/>
      <c r="Q1" s="1"/>
      <c r="R1" s="1"/>
      <c r="S1" s="1"/>
      <c r="T1" s="5"/>
      <c r="U1" s="1"/>
      <c r="V1" s="2"/>
      <c r="W1" s="2"/>
      <c r="X1" s="2"/>
    </row>
    <row r="2" spans="1:25" ht="15" customHeight="1" x14ac:dyDescent="0.3">
      <c r="B2" s="32" t="s">
        <v>9</v>
      </c>
      <c r="C2" s="4"/>
      <c r="D2" s="4"/>
      <c r="E2" s="4"/>
      <c r="F2" s="4"/>
      <c r="G2" s="407" t="s">
        <v>7</v>
      </c>
      <c r="H2" s="408"/>
      <c r="I2" s="408"/>
      <c r="J2" s="408"/>
      <c r="K2" s="408"/>
      <c r="L2" s="408"/>
      <c r="M2" s="409"/>
      <c r="N2" s="4"/>
      <c r="O2" s="4"/>
      <c r="P2" s="1"/>
      <c r="Q2" s="1"/>
      <c r="R2" s="1"/>
      <c r="S2" s="1"/>
      <c r="T2" s="5"/>
      <c r="U2" s="1"/>
      <c r="V2" s="2"/>
      <c r="W2" s="2"/>
      <c r="X2" s="2"/>
    </row>
    <row r="3" spans="1:25" ht="14.4" x14ac:dyDescent="0.3">
      <c r="B3" s="32"/>
      <c r="C3" s="4"/>
      <c r="D3" s="4"/>
      <c r="E3" s="4"/>
      <c r="F3" s="4"/>
      <c r="G3" s="410"/>
      <c r="H3" s="411"/>
      <c r="I3" s="411"/>
      <c r="J3" s="411"/>
      <c r="K3" s="411"/>
      <c r="L3" s="411"/>
      <c r="M3" s="412"/>
      <c r="N3" s="4"/>
      <c r="O3" s="4"/>
      <c r="P3" s="1"/>
      <c r="Q3" s="1"/>
      <c r="R3" s="1"/>
      <c r="S3" s="1"/>
      <c r="T3" s="1"/>
      <c r="U3" s="1"/>
      <c r="V3" s="2"/>
      <c r="W3" s="2"/>
      <c r="X3" s="2"/>
    </row>
    <row r="4" spans="1:25" ht="14.4" x14ac:dyDescent="0.3">
      <c r="B4" s="32" t="s">
        <v>8</v>
      </c>
      <c r="C4" s="37">
        <f>VLOOKUP(B4,'Cover Sheet'!$A$5:$B$15,2,FALSE)</f>
        <v>0</v>
      </c>
      <c r="D4" s="274"/>
      <c r="E4" s="274"/>
      <c r="F4" s="63"/>
      <c r="G4" s="410"/>
      <c r="H4" s="411"/>
      <c r="I4" s="411"/>
      <c r="J4" s="411"/>
      <c r="K4" s="411"/>
      <c r="L4" s="411"/>
      <c r="M4" s="412"/>
      <c r="N4" s="4"/>
      <c r="O4" s="4"/>
      <c r="P4" s="1"/>
      <c r="Q4" s="1"/>
      <c r="R4" s="1"/>
      <c r="S4" s="1"/>
      <c r="T4" s="1"/>
      <c r="U4" s="1"/>
      <c r="V4" s="2"/>
      <c r="W4" s="2"/>
      <c r="X4" s="2"/>
    </row>
    <row r="5" spans="1:25" ht="14.4" x14ac:dyDescent="0.3">
      <c r="B5" s="32" t="s">
        <v>10</v>
      </c>
      <c r="C5" s="37">
        <f>VLOOKUP(B5,'Cover Sheet'!$A$5:$B$15,2,FALSE)</f>
        <v>0</v>
      </c>
      <c r="D5" s="274"/>
      <c r="E5" s="274"/>
      <c r="F5" s="63"/>
      <c r="G5" s="410"/>
      <c r="H5" s="411"/>
      <c r="I5" s="411"/>
      <c r="J5" s="411"/>
      <c r="K5" s="411"/>
      <c r="L5" s="411"/>
      <c r="M5" s="412"/>
      <c r="N5" s="4"/>
      <c r="O5" s="4"/>
      <c r="P5" s="1"/>
      <c r="Q5" s="1"/>
      <c r="R5" s="1"/>
      <c r="S5" s="1"/>
      <c r="T5" s="1"/>
      <c r="U5" s="1"/>
      <c r="V5" s="2"/>
      <c r="W5" s="2"/>
      <c r="X5" s="2"/>
    </row>
    <row r="6" spans="1:25" ht="14.4" x14ac:dyDescent="0.3">
      <c r="B6" s="36" t="s">
        <v>96</v>
      </c>
      <c r="C6" s="153">
        <f>VLOOKUP(B6,'Cover Sheet'!$A$5:$B$15,2,FALSE)</f>
        <v>0</v>
      </c>
      <c r="D6" s="275"/>
      <c r="E6" s="275"/>
      <c r="F6" s="188"/>
      <c r="G6" s="410"/>
      <c r="H6" s="411"/>
      <c r="I6" s="411"/>
      <c r="J6" s="411"/>
      <c r="K6" s="411"/>
      <c r="L6" s="411"/>
      <c r="M6" s="412"/>
      <c r="N6" s="4"/>
      <c r="O6" s="4"/>
      <c r="P6" s="1"/>
      <c r="Q6" s="1"/>
      <c r="R6" s="1"/>
      <c r="S6" s="1"/>
      <c r="T6" s="1"/>
      <c r="U6" s="1"/>
      <c r="V6" s="2"/>
      <c r="W6" s="2"/>
      <c r="X6" s="2"/>
    </row>
    <row r="7" spans="1:25" thickBot="1" x14ac:dyDescent="0.35">
      <c r="B7" s="62" t="s">
        <v>366</v>
      </c>
      <c r="C7" s="37">
        <f>VLOOKUP(B7,'Cover Sheet'!$A$5:$B$15,2,FALSE)</f>
        <v>0</v>
      </c>
      <c r="D7" s="274"/>
      <c r="E7" s="274"/>
      <c r="F7" s="63"/>
      <c r="G7" s="413"/>
      <c r="H7" s="414"/>
      <c r="I7" s="414"/>
      <c r="J7" s="414"/>
      <c r="K7" s="414"/>
      <c r="L7" s="414"/>
      <c r="M7" s="415"/>
      <c r="N7" s="4"/>
      <c r="O7" s="4"/>
      <c r="P7" s="1"/>
      <c r="Q7" s="1"/>
      <c r="R7" s="1"/>
      <c r="S7" s="1"/>
      <c r="T7" s="1"/>
      <c r="U7" s="1"/>
      <c r="V7" s="2"/>
      <c r="W7" s="2"/>
      <c r="X7" s="2"/>
    </row>
    <row r="8" spans="1:25" ht="14.4" x14ac:dyDescent="0.3">
      <c r="B8" s="62" t="s">
        <v>12</v>
      </c>
      <c r="C8" s="153">
        <f>VLOOKUP(B8,'Cover Sheet'!$A$5:$B$15,2,FALSE)</f>
        <v>0</v>
      </c>
      <c r="D8" s="275"/>
      <c r="E8" s="275"/>
      <c r="F8" s="188"/>
      <c r="G8" s="4"/>
      <c r="H8" s="156"/>
      <c r="I8" s="4"/>
      <c r="J8" s="4"/>
      <c r="K8" s="4"/>
      <c r="L8" s="4"/>
      <c r="M8" s="4"/>
      <c r="N8" s="4"/>
      <c r="O8" s="4"/>
      <c r="P8" s="1"/>
      <c r="Q8" s="1"/>
      <c r="R8" s="1"/>
      <c r="S8" s="1"/>
      <c r="T8" s="1"/>
      <c r="U8" s="1"/>
      <c r="V8" s="2"/>
      <c r="W8" s="2"/>
      <c r="X8" s="2"/>
    </row>
    <row r="9" spans="1:25" thickBot="1" x14ac:dyDescent="0.35">
      <c r="B9" s="32" t="s">
        <v>261</v>
      </c>
      <c r="C9" s="37">
        <f>VLOOKUP(B9,'Cover Sheet'!$A$5:$B$15,2,FALSE)</f>
        <v>0</v>
      </c>
      <c r="D9" s="274"/>
      <c r="E9" s="274"/>
      <c r="F9" s="63"/>
      <c r="G9" s="4"/>
      <c r="H9" s="156"/>
      <c r="I9" s="4"/>
      <c r="J9" s="4"/>
      <c r="K9" s="4"/>
      <c r="L9" s="4"/>
      <c r="M9" s="4"/>
      <c r="N9" s="4"/>
      <c r="O9" s="4"/>
      <c r="P9" s="1"/>
      <c r="Q9" s="1"/>
      <c r="R9" s="1"/>
      <c r="S9" s="1"/>
      <c r="T9" s="1"/>
      <c r="U9" s="1"/>
      <c r="V9" s="2"/>
      <c r="W9" s="2"/>
      <c r="X9" s="2"/>
    </row>
    <row r="10" spans="1:25" ht="15.75" customHeight="1" thickBot="1" x14ac:dyDescent="0.35">
      <c r="B10" s="32"/>
      <c r="C10" s="4"/>
      <c r="D10" s="4"/>
      <c r="E10" s="4"/>
      <c r="F10" s="69"/>
      <c r="G10" s="4"/>
      <c r="H10" s="156"/>
      <c r="I10" s="4"/>
      <c r="J10" s="4"/>
      <c r="K10" s="4"/>
      <c r="L10" s="74"/>
      <c r="M10" s="403" t="s">
        <v>146</v>
      </c>
      <c r="N10" s="404"/>
      <c r="O10" s="4"/>
      <c r="P10" s="1"/>
      <c r="Q10" s="1"/>
      <c r="R10" s="1"/>
      <c r="S10" s="1"/>
      <c r="T10" s="1"/>
      <c r="U10" s="1"/>
      <c r="V10" s="2"/>
      <c r="W10" s="2"/>
      <c r="X10" s="2"/>
    </row>
    <row r="11" spans="1:25" s="169" customFormat="1" ht="30.75" customHeight="1" thickBot="1" x14ac:dyDescent="0.35">
      <c r="A11" s="198"/>
      <c r="B11" s="86" t="s">
        <v>386</v>
      </c>
      <c r="C11" s="116" t="s">
        <v>132</v>
      </c>
      <c r="D11" s="255" t="s">
        <v>393</v>
      </c>
      <c r="E11" s="255" t="s">
        <v>394</v>
      </c>
      <c r="F11" s="86" t="s">
        <v>363</v>
      </c>
      <c r="G11" s="86" t="s">
        <v>298</v>
      </c>
      <c r="H11" s="163" t="s">
        <v>282</v>
      </c>
      <c r="I11" s="86" t="s">
        <v>16</v>
      </c>
      <c r="J11" s="86" t="s">
        <v>292</v>
      </c>
      <c r="K11" s="152" t="s">
        <v>303</v>
      </c>
      <c r="L11" s="164" t="s">
        <v>15</v>
      </c>
      <c r="M11" s="165" t="s">
        <v>17</v>
      </c>
      <c r="N11" s="87" t="s">
        <v>289</v>
      </c>
      <c r="O11" s="86" t="s">
        <v>389</v>
      </c>
      <c r="P11" s="187"/>
      <c r="Q11" s="170"/>
    </row>
    <row r="12" spans="1:25" s="35" customFormat="1" ht="14.4" x14ac:dyDescent="0.3">
      <c r="A12" s="197"/>
      <c r="B12" s="54" t="s">
        <v>63</v>
      </c>
      <c r="C12" s="4"/>
      <c r="D12" s="4"/>
      <c r="E12" s="4"/>
      <c r="F12" s="4"/>
      <c r="G12" s="4"/>
      <c r="H12" s="156"/>
      <c r="I12" s="4"/>
      <c r="J12" s="70"/>
      <c r="K12" s="70"/>
      <c r="L12" s="70"/>
      <c r="M12" s="75"/>
      <c r="N12" s="76"/>
      <c r="O12" s="70"/>
      <c r="P12" s="41"/>
      <c r="Q12" s="4"/>
      <c r="R12" s="34"/>
      <c r="S12" s="34"/>
      <c r="T12" s="34"/>
      <c r="U12" s="34"/>
      <c r="V12" s="34"/>
      <c r="W12" s="34"/>
      <c r="X12" s="34"/>
      <c r="Y12" s="34"/>
    </row>
    <row r="13" spans="1:25" s="59" customFormat="1" ht="14.4" x14ac:dyDescent="0.3">
      <c r="A13" s="199"/>
      <c r="B13" s="54" t="s">
        <v>360</v>
      </c>
      <c r="C13" s="6"/>
      <c r="D13" s="6"/>
      <c r="E13" s="6"/>
      <c r="F13" s="6"/>
      <c r="G13" s="6"/>
      <c r="H13" s="157"/>
      <c r="I13" s="6"/>
      <c r="J13" s="6"/>
      <c r="K13" s="6"/>
      <c r="L13" s="6"/>
      <c r="M13" s="72"/>
      <c r="N13" s="6"/>
      <c r="O13" s="6"/>
      <c r="P13" s="6"/>
      <c r="Q13" s="6"/>
      <c r="R13" s="58"/>
      <c r="S13" s="58"/>
      <c r="T13" s="58"/>
      <c r="U13" s="58"/>
      <c r="V13" s="58"/>
      <c r="W13" s="58"/>
      <c r="X13" s="58"/>
      <c r="Y13" s="58"/>
    </row>
    <row r="14" spans="1:25" s="59" customFormat="1" ht="14.4" x14ac:dyDescent="0.3">
      <c r="A14" s="199">
        <v>4001</v>
      </c>
      <c r="B14" s="78" t="s">
        <v>301</v>
      </c>
      <c r="C14" s="28"/>
      <c r="D14" s="28"/>
      <c r="E14" s="28"/>
      <c r="F14" s="28"/>
      <c r="G14" s="28"/>
      <c r="H14" s="158"/>
      <c r="I14" s="28"/>
      <c r="J14" s="28"/>
      <c r="K14" s="28"/>
      <c r="L14" s="28"/>
      <c r="M14" s="28"/>
      <c r="N14" s="28"/>
      <c r="O14" s="28"/>
      <c r="P14" s="6"/>
      <c r="Q14" s="6"/>
      <c r="R14" s="58"/>
      <c r="S14" s="58"/>
      <c r="T14" s="58"/>
      <c r="U14" s="58"/>
      <c r="V14" s="58"/>
      <c r="W14" s="58"/>
      <c r="X14" s="58"/>
      <c r="Y14" s="58"/>
    </row>
    <row r="15" spans="1:25" s="59" customFormat="1" ht="14.4" x14ac:dyDescent="0.3">
      <c r="A15" s="199"/>
      <c r="B15" s="77"/>
      <c r="C15" s="237"/>
      <c r="D15" s="289"/>
      <c r="E15" s="237"/>
      <c r="F15" s="237"/>
      <c r="G15" s="371"/>
      <c r="H15" s="235"/>
      <c r="I15" s="289"/>
      <c r="J15" s="289"/>
      <c r="K15" s="289"/>
      <c r="L15" s="289"/>
      <c r="M15" s="289"/>
      <c r="N15" s="289"/>
      <c r="O15" s="238">
        <f>SUM(L15:N15)</f>
        <v>0</v>
      </c>
      <c r="P15" s="6"/>
      <c r="Q15" s="6"/>
      <c r="R15" s="58"/>
      <c r="S15" s="58"/>
      <c r="T15" s="58"/>
      <c r="U15" s="58"/>
      <c r="V15" s="58"/>
      <c r="W15" s="58"/>
      <c r="X15" s="58"/>
      <c r="Y15" s="58"/>
    </row>
    <row r="16" spans="1:25" s="59" customFormat="1" ht="14.4" x14ac:dyDescent="0.3">
      <c r="A16" s="199"/>
      <c r="B16" s="77"/>
      <c r="C16" s="237"/>
      <c r="D16" s="289"/>
      <c r="E16" s="237"/>
      <c r="F16" s="237"/>
      <c r="G16" s="371"/>
      <c r="H16" s="235"/>
      <c r="I16" s="289"/>
      <c r="J16" s="289"/>
      <c r="K16" s="289"/>
      <c r="L16" s="289"/>
      <c r="M16" s="289"/>
      <c r="N16" s="289"/>
      <c r="O16" s="238">
        <f t="shared" ref="O16:O18" si="0">SUM(L16:N16)</f>
        <v>0</v>
      </c>
      <c r="P16" s="6"/>
      <c r="Q16" s="6"/>
      <c r="R16" s="58"/>
      <c r="S16" s="58"/>
      <c r="T16" s="58"/>
      <c r="U16" s="58"/>
      <c r="V16" s="58"/>
      <c r="W16" s="58"/>
      <c r="X16" s="58"/>
      <c r="Y16" s="58"/>
    </row>
    <row r="17" spans="1:25" s="59" customFormat="1" ht="14.4" x14ac:dyDescent="0.3">
      <c r="A17" s="199"/>
      <c r="B17" s="77"/>
      <c r="C17" s="237"/>
      <c r="D17" s="289"/>
      <c r="E17" s="237"/>
      <c r="F17" s="237"/>
      <c r="G17" s="371"/>
      <c r="H17" s="235"/>
      <c r="I17" s="289"/>
      <c r="J17" s="289"/>
      <c r="K17" s="289"/>
      <c r="L17" s="289"/>
      <c r="M17" s="289"/>
      <c r="N17" s="289"/>
      <c r="O17" s="238">
        <f t="shared" si="0"/>
        <v>0</v>
      </c>
      <c r="P17" s="6"/>
      <c r="Q17" s="6"/>
      <c r="R17" s="58"/>
      <c r="S17" s="58"/>
      <c r="T17" s="58"/>
      <c r="U17" s="58"/>
      <c r="V17" s="58"/>
      <c r="W17" s="58"/>
      <c r="X17" s="58"/>
      <c r="Y17" s="58"/>
    </row>
    <row r="18" spans="1:25" s="59" customFormat="1" ht="14.4" x14ac:dyDescent="0.3">
      <c r="A18" s="199"/>
      <c r="B18" s="77"/>
      <c r="C18" s="237"/>
      <c r="D18" s="289"/>
      <c r="E18" s="237"/>
      <c r="F18" s="237"/>
      <c r="G18" s="371"/>
      <c r="H18" s="235"/>
      <c r="I18" s="289"/>
      <c r="J18" s="289"/>
      <c r="K18" s="289"/>
      <c r="L18" s="289"/>
      <c r="M18" s="289"/>
      <c r="N18" s="289"/>
      <c r="O18" s="238">
        <f t="shared" si="0"/>
        <v>0</v>
      </c>
      <c r="P18" s="6"/>
      <c r="Q18" s="6"/>
      <c r="R18" s="58"/>
      <c r="S18" s="58"/>
      <c r="T18" s="58"/>
      <c r="U18" s="58"/>
      <c r="V18" s="58"/>
      <c r="W18" s="58"/>
      <c r="X18" s="58"/>
      <c r="Y18" s="58"/>
    </row>
    <row r="19" spans="1:25" s="59" customFormat="1" ht="14.4" x14ac:dyDescent="0.3">
      <c r="A19" s="199"/>
      <c r="B19" s="77"/>
      <c r="C19" s="239"/>
      <c r="D19" s="239"/>
      <c r="E19" s="365"/>
      <c r="F19" s="365"/>
      <c r="G19" s="370"/>
      <c r="H19" s="240"/>
      <c r="I19" s="239"/>
      <c r="J19" s="359"/>
      <c r="K19" s="239"/>
      <c r="L19" s="241">
        <f>SUM(L15:L18)</f>
        <v>0</v>
      </c>
      <c r="M19" s="241">
        <f>SUM(M15:M18)</f>
        <v>0</v>
      </c>
      <c r="N19" s="241">
        <f>SUM(N15:N18)</f>
        <v>0</v>
      </c>
      <c r="O19" s="241">
        <f>SUM(O15:O18)</f>
        <v>0</v>
      </c>
      <c r="P19" s="6"/>
      <c r="Q19" s="6"/>
      <c r="R19" s="58"/>
      <c r="S19" s="58"/>
      <c r="T19" s="58"/>
      <c r="U19" s="58"/>
      <c r="V19" s="58"/>
      <c r="W19" s="58"/>
      <c r="X19" s="58"/>
      <c r="Y19" s="58"/>
    </row>
    <row r="20" spans="1:25" s="59" customFormat="1" ht="14.4" x14ac:dyDescent="0.3">
      <c r="A20" s="199">
        <v>4002</v>
      </c>
      <c r="B20" s="79" t="s">
        <v>300</v>
      </c>
      <c r="C20" s="239"/>
      <c r="D20" s="239"/>
      <c r="E20" s="366"/>
      <c r="F20" s="366"/>
      <c r="G20" s="370"/>
      <c r="H20" s="240"/>
      <c r="I20" s="239"/>
      <c r="J20" s="361"/>
      <c r="K20" s="239"/>
      <c r="L20" s="239"/>
      <c r="M20" s="239"/>
      <c r="N20" s="239"/>
      <c r="O20" s="286"/>
      <c r="P20" s="6"/>
      <c r="Q20" s="6"/>
      <c r="R20" s="58"/>
      <c r="S20" s="58"/>
      <c r="T20" s="58"/>
      <c r="U20" s="58"/>
      <c r="V20" s="58"/>
      <c r="W20" s="58"/>
      <c r="X20" s="58"/>
      <c r="Y20" s="58"/>
    </row>
    <row r="21" spans="1:25" s="59" customFormat="1" ht="14.4" x14ac:dyDescent="0.3">
      <c r="A21" s="199"/>
      <c r="B21" s="77"/>
      <c r="C21" s="237"/>
      <c r="D21" s="289"/>
      <c r="E21" s="237"/>
      <c r="F21" s="237"/>
      <c r="G21" s="371"/>
      <c r="H21" s="235"/>
      <c r="I21" s="289"/>
      <c r="J21" s="289"/>
      <c r="K21" s="289"/>
      <c r="L21" s="289"/>
      <c r="M21" s="289"/>
      <c r="N21" s="289"/>
      <c r="O21" s="238">
        <f>SUM(L21:N21)</f>
        <v>0</v>
      </c>
      <c r="P21" s="6"/>
      <c r="Q21" s="6"/>
      <c r="R21" s="58"/>
      <c r="S21" s="58"/>
      <c r="T21" s="58"/>
      <c r="U21" s="58"/>
      <c r="V21" s="58"/>
      <c r="W21" s="58"/>
      <c r="X21" s="58"/>
      <c r="Y21" s="58"/>
    </row>
    <row r="22" spans="1:25" s="59" customFormat="1" ht="14.4" x14ac:dyDescent="0.3">
      <c r="A22" s="199"/>
      <c r="B22" s="77"/>
      <c r="C22" s="237"/>
      <c r="D22" s="289"/>
      <c r="E22" s="237"/>
      <c r="F22" s="237"/>
      <c r="G22" s="371"/>
      <c r="H22" s="235"/>
      <c r="I22" s="289"/>
      <c r="J22" s="289"/>
      <c r="K22" s="289"/>
      <c r="L22" s="289"/>
      <c r="M22" s="289"/>
      <c r="N22" s="289"/>
      <c r="O22" s="238">
        <f t="shared" ref="O22:O24" si="1">SUM(L22:N22)</f>
        <v>0</v>
      </c>
      <c r="P22" s="6"/>
      <c r="Q22" s="6"/>
      <c r="R22" s="58"/>
      <c r="S22" s="58"/>
      <c r="T22" s="58"/>
      <c r="U22" s="58"/>
      <c r="V22" s="58"/>
      <c r="W22" s="58"/>
      <c r="X22" s="58"/>
      <c r="Y22" s="58"/>
    </row>
    <row r="23" spans="1:25" s="59" customFormat="1" ht="14.4" x14ac:dyDescent="0.3">
      <c r="A23" s="199"/>
      <c r="B23" s="77"/>
      <c r="C23" s="237"/>
      <c r="D23" s="289"/>
      <c r="E23" s="237"/>
      <c r="F23" s="237"/>
      <c r="G23" s="371"/>
      <c r="H23" s="235"/>
      <c r="I23" s="289"/>
      <c r="J23" s="289"/>
      <c r="K23" s="289"/>
      <c r="L23" s="289"/>
      <c r="M23" s="289"/>
      <c r="N23" s="289"/>
      <c r="O23" s="238">
        <f t="shared" si="1"/>
        <v>0</v>
      </c>
      <c r="P23" s="6"/>
      <c r="Q23" s="6"/>
      <c r="R23" s="58"/>
      <c r="S23" s="58"/>
      <c r="T23" s="58"/>
      <c r="U23" s="58"/>
      <c r="V23" s="58"/>
      <c r="W23" s="58"/>
      <c r="X23" s="58"/>
      <c r="Y23" s="58"/>
    </row>
    <row r="24" spans="1:25" s="59" customFormat="1" ht="14.4" x14ac:dyDescent="0.3">
      <c r="A24" s="199"/>
      <c r="B24" s="77"/>
      <c r="C24" s="237"/>
      <c r="D24" s="289"/>
      <c r="E24" s="237"/>
      <c r="F24" s="237"/>
      <c r="G24" s="371"/>
      <c r="H24" s="235"/>
      <c r="I24" s="289"/>
      <c r="J24" s="289"/>
      <c r="K24" s="289"/>
      <c r="L24" s="289"/>
      <c r="M24" s="289"/>
      <c r="N24" s="289"/>
      <c r="O24" s="238">
        <f t="shared" si="1"/>
        <v>0</v>
      </c>
      <c r="P24" s="6"/>
      <c r="Q24" s="6"/>
      <c r="R24" s="58"/>
      <c r="S24" s="58"/>
      <c r="T24" s="58"/>
      <c r="U24" s="58"/>
      <c r="V24" s="58"/>
      <c r="W24" s="58"/>
      <c r="X24" s="58"/>
      <c r="Y24" s="58"/>
    </row>
    <row r="25" spans="1:25" s="59" customFormat="1" ht="14.4" x14ac:dyDescent="0.3">
      <c r="A25" s="199"/>
      <c r="B25" s="77"/>
      <c r="C25" s="239"/>
      <c r="D25" s="239"/>
      <c r="E25" s="365"/>
      <c r="F25" s="365"/>
      <c r="G25" s="370"/>
      <c r="H25" s="240"/>
      <c r="I25" s="239"/>
      <c r="J25" s="359"/>
      <c r="K25" s="239"/>
      <c r="L25" s="241">
        <f>SUM(L21:L24)</f>
        <v>0</v>
      </c>
      <c r="M25" s="241">
        <f>SUM(M21:M24)</f>
        <v>0</v>
      </c>
      <c r="N25" s="241">
        <f>SUM(N21:N24)</f>
        <v>0</v>
      </c>
      <c r="O25" s="241">
        <f>SUM(O21:O24)</f>
        <v>0</v>
      </c>
      <c r="P25" s="6"/>
      <c r="Q25" s="6"/>
      <c r="R25" s="58"/>
      <c r="S25" s="58"/>
      <c r="T25" s="58"/>
      <c r="U25" s="58"/>
      <c r="V25" s="58"/>
      <c r="W25" s="58"/>
      <c r="X25" s="58"/>
      <c r="Y25" s="58"/>
    </row>
    <row r="26" spans="1:25" s="59" customFormat="1" ht="14.4" x14ac:dyDescent="0.3">
      <c r="A26" s="199">
        <v>4003</v>
      </c>
      <c r="B26" s="79" t="s">
        <v>404</v>
      </c>
      <c r="C26" s="239"/>
      <c r="D26" s="239"/>
      <c r="E26" s="366"/>
      <c r="F26" s="366"/>
      <c r="G26" s="370"/>
      <c r="H26" s="240"/>
      <c r="I26" s="239"/>
      <c r="J26" s="361"/>
      <c r="K26" s="239"/>
      <c r="L26" s="239"/>
      <c r="M26" s="239"/>
      <c r="N26" s="239"/>
      <c r="O26" s="286"/>
      <c r="P26" s="6"/>
      <c r="Q26" s="6"/>
      <c r="R26" s="58"/>
      <c r="S26" s="58"/>
      <c r="T26" s="58"/>
      <c r="U26" s="58"/>
      <c r="V26" s="58"/>
      <c r="W26" s="58"/>
      <c r="X26" s="58"/>
      <c r="Y26" s="58"/>
    </row>
    <row r="27" spans="1:25" s="59" customFormat="1" ht="14.4" x14ac:dyDescent="0.3">
      <c r="A27" s="199"/>
      <c r="B27" s="77"/>
      <c r="C27" s="237"/>
      <c r="D27" s="289"/>
      <c r="E27" s="237"/>
      <c r="F27" s="237"/>
      <c r="G27" s="371"/>
      <c r="H27" s="235"/>
      <c r="I27" s="289"/>
      <c r="J27" s="289"/>
      <c r="K27" s="289"/>
      <c r="L27" s="289"/>
      <c r="M27" s="289"/>
      <c r="N27" s="289"/>
      <c r="O27" s="238">
        <f>SUM(L27:N27)</f>
        <v>0</v>
      </c>
      <c r="P27" s="6"/>
      <c r="Q27" s="6"/>
      <c r="R27" s="58"/>
      <c r="S27" s="58"/>
      <c r="T27" s="58"/>
      <c r="U27" s="58"/>
      <c r="V27" s="58"/>
      <c r="W27" s="58"/>
      <c r="X27" s="58"/>
      <c r="Y27" s="58"/>
    </row>
    <row r="28" spans="1:25" s="59" customFormat="1" ht="14.4" x14ac:dyDescent="0.3">
      <c r="A28" s="199"/>
      <c r="B28" s="77"/>
      <c r="C28" s="237"/>
      <c r="D28" s="289"/>
      <c r="E28" s="237"/>
      <c r="F28" s="237"/>
      <c r="G28" s="371"/>
      <c r="H28" s="235"/>
      <c r="I28" s="289"/>
      <c r="J28" s="289"/>
      <c r="K28" s="289"/>
      <c r="L28" s="289"/>
      <c r="M28" s="289"/>
      <c r="N28" s="289"/>
      <c r="O28" s="238">
        <f t="shared" ref="O28:O30" si="2">SUM(L28:N28)</f>
        <v>0</v>
      </c>
      <c r="P28" s="6"/>
      <c r="Q28" s="6"/>
      <c r="R28" s="58"/>
      <c r="S28" s="58"/>
      <c r="T28" s="58"/>
      <c r="U28" s="58"/>
      <c r="V28" s="58"/>
      <c r="W28" s="58"/>
      <c r="X28" s="58"/>
      <c r="Y28" s="58"/>
    </row>
    <row r="29" spans="1:25" s="59" customFormat="1" ht="14.4" x14ac:dyDescent="0.3">
      <c r="A29" s="199"/>
      <c r="B29" s="77"/>
      <c r="C29" s="237"/>
      <c r="D29" s="289"/>
      <c r="E29" s="237"/>
      <c r="F29" s="237"/>
      <c r="G29" s="371"/>
      <c r="H29" s="235"/>
      <c r="I29" s="289"/>
      <c r="J29" s="289"/>
      <c r="K29" s="289"/>
      <c r="L29" s="289"/>
      <c r="M29" s="289"/>
      <c r="N29" s="289"/>
      <c r="O29" s="238">
        <f t="shared" si="2"/>
        <v>0</v>
      </c>
      <c r="P29" s="6"/>
      <c r="Q29" s="6"/>
      <c r="R29" s="58"/>
      <c r="S29" s="58"/>
      <c r="T29" s="58"/>
      <c r="U29" s="58"/>
      <c r="V29" s="58"/>
      <c r="W29" s="58"/>
      <c r="X29" s="58"/>
      <c r="Y29" s="58"/>
    </row>
    <row r="30" spans="1:25" s="59" customFormat="1" ht="14.4" x14ac:dyDescent="0.3">
      <c r="A30" s="199"/>
      <c r="B30" s="77"/>
      <c r="C30" s="237"/>
      <c r="D30" s="289"/>
      <c r="E30" s="237"/>
      <c r="F30" s="237"/>
      <c r="G30" s="371"/>
      <c r="H30" s="235"/>
      <c r="I30" s="289"/>
      <c r="J30" s="289"/>
      <c r="K30" s="289"/>
      <c r="L30" s="289"/>
      <c r="M30" s="289"/>
      <c r="N30" s="289"/>
      <c r="O30" s="238">
        <f t="shared" si="2"/>
        <v>0</v>
      </c>
      <c r="P30" s="6"/>
      <c r="Q30" s="6"/>
      <c r="R30" s="58"/>
      <c r="S30" s="58"/>
      <c r="T30" s="58"/>
      <c r="U30" s="58"/>
      <c r="V30" s="58"/>
      <c r="W30" s="58"/>
      <c r="X30" s="58"/>
      <c r="Y30" s="58"/>
    </row>
    <row r="31" spans="1:25" s="59" customFormat="1" ht="14.4" x14ac:dyDescent="0.3">
      <c r="A31" s="199"/>
      <c r="B31" s="77"/>
      <c r="C31" s="239"/>
      <c r="D31" s="239"/>
      <c r="E31" s="365"/>
      <c r="F31" s="365"/>
      <c r="G31" s="370"/>
      <c r="H31" s="240"/>
      <c r="I31" s="239"/>
      <c r="J31" s="359"/>
      <c r="K31" s="360"/>
      <c r="L31" s="241">
        <f>SUM(L27:L30)</f>
        <v>0</v>
      </c>
      <c r="M31" s="241">
        <f>SUM(M27:M30)</f>
        <v>0</v>
      </c>
      <c r="N31" s="241">
        <f>SUM(N27:N30)</f>
        <v>0</v>
      </c>
      <c r="O31" s="241">
        <f>SUM(O27:O30)</f>
        <v>0</v>
      </c>
      <c r="P31" s="6"/>
      <c r="Q31" s="6"/>
      <c r="R31" s="58"/>
      <c r="S31" s="58"/>
      <c r="T31" s="58"/>
      <c r="U31" s="58"/>
      <c r="V31" s="58"/>
      <c r="W31" s="58"/>
      <c r="X31" s="58"/>
      <c r="Y31" s="58"/>
    </row>
    <row r="32" spans="1:25" s="59" customFormat="1" ht="14.4" x14ac:dyDescent="0.3">
      <c r="A32" s="199"/>
      <c r="B32" s="77"/>
      <c r="C32" s="239"/>
      <c r="D32" s="239"/>
      <c r="E32" s="367"/>
      <c r="F32" s="367"/>
      <c r="G32" s="370"/>
      <c r="H32" s="240"/>
      <c r="I32" s="239"/>
      <c r="J32" s="358"/>
      <c r="K32" s="239"/>
      <c r="L32" s="239"/>
      <c r="M32" s="239"/>
      <c r="N32" s="239"/>
      <c r="O32" s="286"/>
      <c r="P32" s="6"/>
      <c r="Q32" s="6"/>
      <c r="R32" s="58"/>
      <c r="S32" s="58"/>
      <c r="T32" s="58"/>
      <c r="U32" s="58"/>
      <c r="V32" s="58"/>
      <c r="W32" s="58"/>
      <c r="X32" s="58"/>
      <c r="Y32" s="58"/>
    </row>
    <row r="33" spans="1:25" s="59" customFormat="1" ht="14.4" x14ac:dyDescent="0.3">
      <c r="A33" s="199">
        <v>4004</v>
      </c>
      <c r="B33" s="77" t="s">
        <v>30</v>
      </c>
      <c r="C33" s="239"/>
      <c r="D33" s="239"/>
      <c r="E33" s="366"/>
      <c r="F33" s="366"/>
      <c r="G33" s="370"/>
      <c r="H33" s="240"/>
      <c r="I33" s="239"/>
      <c r="J33" s="361"/>
      <c r="K33" s="239"/>
      <c r="L33" s="239"/>
      <c r="M33" s="239"/>
      <c r="N33" s="239"/>
      <c r="O33" s="286"/>
      <c r="P33" s="6"/>
      <c r="Q33" s="6"/>
      <c r="R33" s="58"/>
      <c r="S33" s="58"/>
      <c r="T33" s="58"/>
      <c r="U33" s="58"/>
      <c r="V33" s="58"/>
      <c r="W33" s="58"/>
      <c r="X33" s="58"/>
      <c r="Y33" s="58"/>
    </row>
    <row r="34" spans="1:25" s="59" customFormat="1" ht="14.4" x14ac:dyDescent="0.3">
      <c r="A34" s="199"/>
      <c r="B34" s="77"/>
      <c r="C34" s="237"/>
      <c r="D34" s="289"/>
      <c r="E34" s="237"/>
      <c r="F34" s="237"/>
      <c r="G34" s="371"/>
      <c r="H34" s="235"/>
      <c r="I34" s="289"/>
      <c r="J34" s="289"/>
      <c r="K34" s="289"/>
      <c r="L34" s="289"/>
      <c r="M34" s="289"/>
      <c r="N34" s="289"/>
      <c r="O34" s="238">
        <f>SUM(L34:N34)</f>
        <v>0</v>
      </c>
      <c r="P34" s="6"/>
      <c r="Q34" s="6"/>
      <c r="R34" s="58"/>
      <c r="S34" s="58"/>
      <c r="T34" s="58"/>
      <c r="U34" s="58"/>
      <c r="V34" s="58"/>
      <c r="W34" s="58"/>
      <c r="X34" s="58"/>
      <c r="Y34" s="58"/>
    </row>
    <row r="35" spans="1:25" s="59" customFormat="1" ht="14.4" x14ac:dyDescent="0.3">
      <c r="A35" s="199"/>
      <c r="B35" s="77"/>
      <c r="C35" s="237"/>
      <c r="D35" s="289"/>
      <c r="E35" s="237"/>
      <c r="F35" s="237"/>
      <c r="G35" s="371"/>
      <c r="H35" s="235"/>
      <c r="I35" s="289"/>
      <c r="J35" s="289"/>
      <c r="K35" s="289"/>
      <c r="L35" s="289"/>
      <c r="M35" s="289"/>
      <c r="N35" s="289"/>
      <c r="O35" s="238">
        <f t="shared" ref="O35:O37" si="3">SUM(L35:N35)</f>
        <v>0</v>
      </c>
      <c r="P35" s="6"/>
      <c r="Q35" s="6"/>
      <c r="R35" s="58"/>
      <c r="S35" s="58"/>
      <c r="T35" s="58"/>
      <c r="U35" s="58"/>
      <c r="V35" s="58"/>
      <c r="W35" s="58"/>
      <c r="X35" s="58"/>
      <c r="Y35" s="58"/>
    </row>
    <row r="36" spans="1:25" s="59" customFormat="1" ht="14.4" x14ac:dyDescent="0.3">
      <c r="A36" s="199"/>
      <c r="B36" s="77"/>
      <c r="C36" s="237"/>
      <c r="D36" s="289"/>
      <c r="E36" s="237"/>
      <c r="F36" s="237"/>
      <c r="G36" s="371"/>
      <c r="H36" s="235"/>
      <c r="I36" s="289"/>
      <c r="J36" s="289"/>
      <c r="K36" s="289"/>
      <c r="L36" s="289"/>
      <c r="M36" s="289"/>
      <c r="N36" s="289"/>
      <c r="O36" s="238">
        <f t="shared" si="3"/>
        <v>0</v>
      </c>
      <c r="P36" s="6"/>
      <c r="Q36" s="6"/>
      <c r="R36" s="58"/>
      <c r="S36" s="58"/>
      <c r="T36" s="58"/>
      <c r="U36" s="58"/>
      <c r="V36" s="58"/>
      <c r="W36" s="58"/>
      <c r="X36" s="58"/>
      <c r="Y36" s="58"/>
    </row>
    <row r="37" spans="1:25" s="59" customFormat="1" ht="14.4" x14ac:dyDescent="0.3">
      <c r="A37" s="199"/>
      <c r="B37" s="77"/>
      <c r="C37" s="237"/>
      <c r="D37" s="289"/>
      <c r="E37" s="237"/>
      <c r="F37" s="237"/>
      <c r="G37" s="371"/>
      <c r="H37" s="235"/>
      <c r="I37" s="289"/>
      <c r="J37" s="289"/>
      <c r="K37" s="289"/>
      <c r="L37" s="289"/>
      <c r="M37" s="289"/>
      <c r="N37" s="289"/>
      <c r="O37" s="238">
        <f t="shared" si="3"/>
        <v>0</v>
      </c>
      <c r="P37" s="6"/>
      <c r="Q37" s="6"/>
      <c r="R37" s="58"/>
      <c r="S37" s="58"/>
      <c r="T37" s="58"/>
      <c r="U37" s="58"/>
      <c r="V37" s="58"/>
      <c r="W37" s="58"/>
      <c r="X37" s="58"/>
      <c r="Y37" s="58"/>
    </row>
    <row r="38" spans="1:25" s="59" customFormat="1" ht="14.4" x14ac:dyDescent="0.3">
      <c r="A38" s="199"/>
      <c r="B38" s="77"/>
      <c r="C38" s="239"/>
      <c r="D38" s="239"/>
      <c r="E38" s="365"/>
      <c r="F38" s="365"/>
      <c r="G38" s="370"/>
      <c r="H38" s="240"/>
      <c r="I38" s="239"/>
      <c r="J38" s="359"/>
      <c r="K38" s="239"/>
      <c r="L38" s="241">
        <f>SUM(L34:L37)</f>
        <v>0</v>
      </c>
      <c r="M38" s="241">
        <f>SUM(M34:M37)</f>
        <v>0</v>
      </c>
      <c r="N38" s="241">
        <f>SUM(N34:N37)</f>
        <v>0</v>
      </c>
      <c r="O38" s="241">
        <f>SUM(O34:O37)</f>
        <v>0</v>
      </c>
      <c r="P38" s="6"/>
      <c r="Q38" s="6"/>
      <c r="R38" s="58"/>
      <c r="S38" s="58"/>
      <c r="T38" s="58"/>
      <c r="U38" s="58"/>
      <c r="V38" s="58"/>
      <c r="W38" s="58"/>
      <c r="X38" s="58"/>
      <c r="Y38" s="58"/>
    </row>
    <row r="39" spans="1:25" s="59" customFormat="1" ht="14.4" x14ac:dyDescent="0.3">
      <c r="A39" s="199">
        <v>4005</v>
      </c>
      <c r="B39" s="78" t="s">
        <v>38</v>
      </c>
      <c r="C39" s="239"/>
      <c r="D39" s="239"/>
      <c r="E39" s="366"/>
      <c r="F39" s="366"/>
      <c r="G39" s="370"/>
      <c r="H39" s="240"/>
      <c r="I39" s="239"/>
      <c r="J39" s="361"/>
      <c r="K39" s="239"/>
      <c r="L39" s="239"/>
      <c r="M39" s="239"/>
      <c r="N39" s="239"/>
      <c r="O39" s="286"/>
      <c r="P39" s="6"/>
      <c r="Q39" s="6"/>
      <c r="R39" s="58"/>
      <c r="S39" s="58"/>
      <c r="T39" s="58"/>
      <c r="U39" s="58"/>
      <c r="V39" s="58"/>
      <c r="W39" s="58"/>
      <c r="X39" s="58"/>
      <c r="Y39" s="58"/>
    </row>
    <row r="40" spans="1:25" s="59" customFormat="1" ht="14.4" x14ac:dyDescent="0.3">
      <c r="A40" s="199"/>
      <c r="B40" s="77"/>
      <c r="C40" s="237"/>
      <c r="D40" s="289"/>
      <c r="E40" s="237"/>
      <c r="F40" s="237"/>
      <c r="G40" s="371"/>
      <c r="H40" s="235"/>
      <c r="I40" s="289"/>
      <c r="J40" s="289"/>
      <c r="K40" s="289"/>
      <c r="L40" s="289"/>
      <c r="M40" s="289"/>
      <c r="N40" s="289"/>
      <c r="O40" s="238">
        <f>SUM(L40:N40)</f>
        <v>0</v>
      </c>
      <c r="P40" s="6"/>
      <c r="Q40" s="6"/>
      <c r="R40" s="58"/>
      <c r="S40" s="58"/>
      <c r="T40" s="58"/>
      <c r="U40" s="58"/>
      <c r="V40" s="58"/>
      <c r="W40" s="58"/>
      <c r="X40" s="58"/>
      <c r="Y40" s="58"/>
    </row>
    <row r="41" spans="1:25" s="59" customFormat="1" ht="14.4" x14ac:dyDescent="0.3">
      <c r="A41" s="199"/>
      <c r="B41" s="77"/>
      <c r="C41" s="237"/>
      <c r="D41" s="289"/>
      <c r="E41" s="237"/>
      <c r="F41" s="237"/>
      <c r="G41" s="371"/>
      <c r="H41" s="235"/>
      <c r="I41" s="289"/>
      <c r="J41" s="289"/>
      <c r="K41" s="289"/>
      <c r="L41" s="289"/>
      <c r="M41" s="289"/>
      <c r="N41" s="289"/>
      <c r="O41" s="238">
        <f t="shared" ref="O41:O43" si="4">SUM(L41:N41)</f>
        <v>0</v>
      </c>
      <c r="P41" s="6"/>
      <c r="Q41" s="6"/>
      <c r="R41" s="58"/>
      <c r="S41" s="58"/>
      <c r="T41" s="58"/>
      <c r="U41" s="58"/>
      <c r="V41" s="58"/>
      <c r="W41" s="58"/>
      <c r="X41" s="58"/>
      <c r="Y41" s="58"/>
    </row>
    <row r="42" spans="1:25" s="59" customFormat="1" ht="14.4" x14ac:dyDescent="0.3">
      <c r="A42" s="199"/>
      <c r="B42" s="77"/>
      <c r="C42" s="237"/>
      <c r="D42" s="289"/>
      <c r="E42" s="237"/>
      <c r="F42" s="237"/>
      <c r="G42" s="371"/>
      <c r="H42" s="235"/>
      <c r="I42" s="289"/>
      <c r="J42" s="289"/>
      <c r="K42" s="289"/>
      <c r="L42" s="289"/>
      <c r="M42" s="289"/>
      <c r="N42" s="289"/>
      <c r="O42" s="238">
        <f t="shared" si="4"/>
        <v>0</v>
      </c>
      <c r="P42" s="6"/>
      <c r="Q42" s="6"/>
      <c r="R42" s="58"/>
      <c r="S42" s="58"/>
      <c r="T42" s="58"/>
      <c r="U42" s="58"/>
      <c r="V42" s="58"/>
      <c r="W42" s="58"/>
      <c r="X42" s="58"/>
      <c r="Y42" s="58"/>
    </row>
    <row r="43" spans="1:25" s="59" customFormat="1" ht="14.4" x14ac:dyDescent="0.3">
      <c r="A43" s="199"/>
      <c r="B43" s="77"/>
      <c r="C43" s="237"/>
      <c r="D43" s="289"/>
      <c r="E43" s="237"/>
      <c r="F43" s="237"/>
      <c r="G43" s="371"/>
      <c r="H43" s="235"/>
      <c r="I43" s="289"/>
      <c r="J43" s="289"/>
      <c r="K43" s="289"/>
      <c r="L43" s="289"/>
      <c r="M43" s="289"/>
      <c r="N43" s="289"/>
      <c r="O43" s="238">
        <f t="shared" si="4"/>
        <v>0</v>
      </c>
      <c r="P43" s="6"/>
      <c r="Q43" s="6"/>
      <c r="R43" s="58"/>
      <c r="S43" s="58"/>
      <c r="T43" s="58"/>
      <c r="U43" s="58"/>
      <c r="V43" s="58"/>
      <c r="W43" s="58"/>
      <c r="X43" s="58"/>
      <c r="Y43" s="58"/>
    </row>
    <row r="44" spans="1:25" s="59" customFormat="1" ht="14.4" x14ac:dyDescent="0.3">
      <c r="A44" s="199"/>
      <c r="B44" s="77"/>
      <c r="C44" s="239"/>
      <c r="D44" s="239"/>
      <c r="E44" s="365"/>
      <c r="F44" s="365"/>
      <c r="G44" s="370"/>
      <c r="H44" s="240"/>
      <c r="I44" s="239"/>
      <c r="J44" s="359"/>
      <c r="K44" s="239"/>
      <c r="L44" s="241">
        <f>SUM(L40:L43)</f>
        <v>0</v>
      </c>
      <c r="M44" s="241">
        <f>SUM(M40:M43)</f>
        <v>0</v>
      </c>
      <c r="N44" s="241">
        <f>SUM(N40:N43)</f>
        <v>0</v>
      </c>
      <c r="O44" s="241">
        <f>SUM(O40:O43)</f>
        <v>0</v>
      </c>
      <c r="P44" s="6"/>
      <c r="Q44" s="6"/>
      <c r="R44" s="58"/>
      <c r="S44" s="58"/>
      <c r="T44" s="58"/>
      <c r="U44" s="58"/>
      <c r="V44" s="58"/>
      <c r="W44" s="58"/>
      <c r="X44" s="58"/>
      <c r="Y44" s="58"/>
    </row>
    <row r="45" spans="1:25" s="59" customFormat="1" ht="14.4" x14ac:dyDescent="0.3">
      <c r="A45" s="199">
        <v>4006</v>
      </c>
      <c r="B45" s="78" t="s">
        <v>41</v>
      </c>
      <c r="C45" s="239"/>
      <c r="D45" s="239"/>
      <c r="E45" s="366"/>
      <c r="F45" s="366"/>
      <c r="G45" s="370"/>
      <c r="H45" s="240"/>
      <c r="I45" s="239"/>
      <c r="J45" s="361"/>
      <c r="K45" s="239"/>
      <c r="L45" s="239"/>
      <c r="M45" s="239"/>
      <c r="N45" s="239"/>
      <c r="O45" s="286"/>
      <c r="P45" s="6"/>
      <c r="Q45" s="6"/>
      <c r="R45" s="58"/>
      <c r="S45" s="58"/>
      <c r="T45" s="58"/>
      <c r="U45" s="58"/>
      <c r="V45" s="58"/>
      <c r="W45" s="58"/>
      <c r="X45" s="58"/>
      <c r="Y45" s="58"/>
    </row>
    <row r="46" spans="1:25" s="59" customFormat="1" ht="14.4" x14ac:dyDescent="0.3">
      <c r="A46" s="199"/>
      <c r="B46" s="77"/>
      <c r="C46" s="237"/>
      <c r="D46" s="289"/>
      <c r="E46" s="237"/>
      <c r="F46" s="237"/>
      <c r="G46" s="371"/>
      <c r="H46" s="235"/>
      <c r="I46" s="289"/>
      <c r="J46" s="289"/>
      <c r="K46" s="289"/>
      <c r="L46" s="289"/>
      <c r="M46" s="289"/>
      <c r="N46" s="289"/>
      <c r="O46" s="238">
        <f>SUM(L46:N46)</f>
        <v>0</v>
      </c>
      <c r="P46" s="6"/>
      <c r="Q46" s="6"/>
      <c r="R46" s="58"/>
      <c r="S46" s="58"/>
      <c r="T46" s="58"/>
      <c r="U46" s="58"/>
      <c r="V46" s="58"/>
      <c r="W46" s="58"/>
      <c r="X46" s="58"/>
      <c r="Y46" s="58"/>
    </row>
    <row r="47" spans="1:25" s="59" customFormat="1" ht="14.4" x14ac:dyDescent="0.3">
      <c r="A47" s="199"/>
      <c r="B47" s="77"/>
      <c r="C47" s="237"/>
      <c r="D47" s="289"/>
      <c r="E47" s="237"/>
      <c r="F47" s="237"/>
      <c r="G47" s="371"/>
      <c r="H47" s="235"/>
      <c r="I47" s="289"/>
      <c r="J47" s="289"/>
      <c r="K47" s="289"/>
      <c r="L47" s="289"/>
      <c r="M47" s="289"/>
      <c r="N47" s="289"/>
      <c r="O47" s="238">
        <f t="shared" ref="O47:O49" si="5">SUM(L47:N47)</f>
        <v>0</v>
      </c>
      <c r="P47" s="6"/>
      <c r="Q47" s="6"/>
      <c r="R47" s="58"/>
      <c r="S47" s="58"/>
      <c r="T47" s="58"/>
      <c r="U47" s="58"/>
      <c r="V47" s="58"/>
      <c r="W47" s="58"/>
      <c r="X47" s="58"/>
      <c r="Y47" s="58"/>
    </row>
    <row r="48" spans="1:25" s="59" customFormat="1" ht="14.4" x14ac:dyDescent="0.3">
      <c r="A48" s="199"/>
      <c r="B48" s="77"/>
      <c r="C48" s="237"/>
      <c r="D48" s="289"/>
      <c r="E48" s="237"/>
      <c r="F48" s="237"/>
      <c r="G48" s="371"/>
      <c r="H48" s="235"/>
      <c r="I48" s="289"/>
      <c r="J48" s="289"/>
      <c r="K48" s="289"/>
      <c r="L48" s="289"/>
      <c r="M48" s="289"/>
      <c r="N48" s="289"/>
      <c r="O48" s="238">
        <f t="shared" si="5"/>
        <v>0</v>
      </c>
      <c r="P48" s="6"/>
      <c r="Q48" s="6"/>
      <c r="R48" s="58"/>
      <c r="S48" s="58"/>
      <c r="T48" s="58"/>
      <c r="U48" s="58"/>
      <c r="V48" s="58"/>
      <c r="W48" s="58"/>
      <c r="X48" s="58"/>
      <c r="Y48" s="58"/>
    </row>
    <row r="49" spans="1:25" s="59" customFormat="1" ht="14.4" x14ac:dyDescent="0.3">
      <c r="A49" s="199"/>
      <c r="B49" s="77"/>
      <c r="C49" s="237"/>
      <c r="D49" s="289"/>
      <c r="E49" s="237"/>
      <c r="F49" s="237"/>
      <c r="G49" s="371"/>
      <c r="H49" s="235"/>
      <c r="I49" s="289"/>
      <c r="J49" s="289"/>
      <c r="K49" s="289"/>
      <c r="L49" s="289"/>
      <c r="M49" s="289"/>
      <c r="N49" s="289"/>
      <c r="O49" s="238">
        <f t="shared" si="5"/>
        <v>0</v>
      </c>
      <c r="P49" s="6"/>
      <c r="Q49" s="6"/>
      <c r="R49" s="58"/>
      <c r="S49" s="58"/>
      <c r="T49" s="58"/>
      <c r="U49" s="58"/>
      <c r="V49" s="58"/>
      <c r="W49" s="58"/>
      <c r="X49" s="58"/>
      <c r="Y49" s="58"/>
    </row>
    <row r="50" spans="1:25" s="59" customFormat="1" ht="14.4" x14ac:dyDescent="0.3">
      <c r="A50" s="199"/>
      <c r="B50" s="77"/>
      <c r="C50" s="239"/>
      <c r="D50" s="239"/>
      <c r="E50" s="365"/>
      <c r="F50" s="365"/>
      <c r="G50" s="370"/>
      <c r="H50" s="240"/>
      <c r="I50" s="239"/>
      <c r="J50" s="359"/>
      <c r="K50" s="239"/>
      <c r="L50" s="241">
        <f>SUM(L46:L49)</f>
        <v>0</v>
      </c>
      <c r="M50" s="241">
        <f>SUM(M46:M49)</f>
        <v>0</v>
      </c>
      <c r="N50" s="241">
        <f>SUM(N46:N49)</f>
        <v>0</v>
      </c>
      <c r="O50" s="241">
        <f>SUM(O46:O49)</f>
        <v>0</v>
      </c>
      <c r="P50" s="6"/>
      <c r="Q50" s="6"/>
      <c r="R50" s="58"/>
      <c r="S50" s="58"/>
      <c r="T50" s="58"/>
      <c r="U50" s="58"/>
      <c r="V50" s="58"/>
      <c r="W50" s="58"/>
      <c r="X50" s="58"/>
      <c r="Y50" s="58"/>
    </row>
    <row r="51" spans="1:25" s="59" customFormat="1" ht="14.4" x14ac:dyDescent="0.3">
      <c r="A51" s="199">
        <v>4007</v>
      </c>
      <c r="B51" s="78" t="s">
        <v>46</v>
      </c>
      <c r="C51" s="239"/>
      <c r="D51" s="239"/>
      <c r="E51" s="366"/>
      <c r="F51" s="366"/>
      <c r="G51" s="370"/>
      <c r="H51" s="240"/>
      <c r="I51" s="239"/>
      <c r="J51" s="361"/>
      <c r="K51" s="239"/>
      <c r="L51" s="239"/>
      <c r="M51" s="239"/>
      <c r="N51" s="239"/>
      <c r="O51" s="286"/>
      <c r="P51" s="6"/>
      <c r="Q51" s="6"/>
      <c r="R51" s="58"/>
      <c r="S51" s="58"/>
      <c r="T51" s="58"/>
      <c r="U51" s="58"/>
      <c r="V51" s="58"/>
      <c r="W51" s="58"/>
      <c r="X51" s="58"/>
      <c r="Y51" s="58"/>
    </row>
    <row r="52" spans="1:25" s="59" customFormat="1" ht="14.4" x14ac:dyDescent="0.3">
      <c r="A52" s="199"/>
      <c r="B52" s="77"/>
      <c r="C52" s="237"/>
      <c r="D52" s="289"/>
      <c r="E52" s="237"/>
      <c r="F52" s="237"/>
      <c r="G52" s="371"/>
      <c r="H52" s="235"/>
      <c r="I52" s="289"/>
      <c r="J52" s="289"/>
      <c r="K52" s="289"/>
      <c r="L52" s="289"/>
      <c r="M52" s="289"/>
      <c r="N52" s="289"/>
      <c r="O52" s="238">
        <f>SUM(L52:N52)</f>
        <v>0</v>
      </c>
      <c r="P52" s="6"/>
      <c r="Q52" s="6"/>
      <c r="R52" s="58"/>
      <c r="S52" s="58"/>
      <c r="T52" s="58"/>
      <c r="U52" s="58"/>
      <c r="V52" s="58"/>
      <c r="W52" s="58"/>
      <c r="X52" s="58"/>
      <c r="Y52" s="58"/>
    </row>
    <row r="53" spans="1:25" s="59" customFormat="1" ht="14.4" x14ac:dyDescent="0.3">
      <c r="A53" s="199"/>
      <c r="B53" s="77"/>
      <c r="C53" s="237"/>
      <c r="D53" s="289"/>
      <c r="E53" s="237"/>
      <c r="F53" s="237"/>
      <c r="G53" s="371"/>
      <c r="H53" s="235"/>
      <c r="I53" s="289"/>
      <c r="J53" s="289"/>
      <c r="K53" s="289"/>
      <c r="L53" s="289"/>
      <c r="M53" s="289"/>
      <c r="N53" s="289"/>
      <c r="O53" s="238">
        <f t="shared" ref="O53:O55" si="6">SUM(L53:N53)</f>
        <v>0</v>
      </c>
      <c r="P53" s="6"/>
      <c r="Q53" s="6"/>
      <c r="R53" s="58"/>
      <c r="S53" s="58"/>
      <c r="T53" s="58"/>
      <c r="U53" s="58"/>
      <c r="V53" s="58"/>
      <c r="W53" s="58"/>
      <c r="X53" s="58"/>
      <c r="Y53" s="58"/>
    </row>
    <row r="54" spans="1:25" s="59" customFormat="1" ht="14.4" x14ac:dyDescent="0.3">
      <c r="A54" s="199"/>
      <c r="B54" s="77"/>
      <c r="C54" s="237"/>
      <c r="D54" s="289"/>
      <c r="E54" s="237"/>
      <c r="F54" s="237"/>
      <c r="G54" s="371"/>
      <c r="H54" s="235"/>
      <c r="I54" s="289"/>
      <c r="J54" s="289"/>
      <c r="K54" s="289"/>
      <c r="L54" s="289"/>
      <c r="M54" s="289"/>
      <c r="N54" s="289"/>
      <c r="O54" s="238">
        <f t="shared" si="6"/>
        <v>0</v>
      </c>
      <c r="P54" s="6"/>
      <c r="Q54" s="6"/>
      <c r="R54" s="58"/>
      <c r="S54" s="58"/>
      <c r="T54" s="58"/>
      <c r="U54" s="58"/>
      <c r="V54" s="58"/>
      <c r="W54" s="58"/>
      <c r="X54" s="58"/>
      <c r="Y54" s="58"/>
    </row>
    <row r="55" spans="1:25" s="59" customFormat="1" ht="14.4" x14ac:dyDescent="0.3">
      <c r="A55" s="199"/>
      <c r="B55" s="77"/>
      <c r="C55" s="237"/>
      <c r="D55" s="289"/>
      <c r="E55" s="237"/>
      <c r="F55" s="237"/>
      <c r="G55" s="371"/>
      <c r="H55" s="235"/>
      <c r="I55" s="289"/>
      <c r="J55" s="289"/>
      <c r="K55" s="289"/>
      <c r="L55" s="289"/>
      <c r="M55" s="289"/>
      <c r="N55" s="289"/>
      <c r="O55" s="238">
        <f t="shared" si="6"/>
        <v>0</v>
      </c>
      <c r="P55" s="6"/>
      <c r="Q55" s="6"/>
      <c r="R55" s="58"/>
      <c r="S55" s="58"/>
      <c r="T55" s="58"/>
      <c r="U55" s="58"/>
      <c r="V55" s="58"/>
      <c r="W55" s="58"/>
      <c r="X55" s="58"/>
      <c r="Y55" s="58"/>
    </row>
    <row r="56" spans="1:25" s="59" customFormat="1" ht="14.4" x14ac:dyDescent="0.3">
      <c r="A56" s="199"/>
      <c r="B56" s="77"/>
      <c r="C56" s="239"/>
      <c r="D56" s="239"/>
      <c r="E56" s="365"/>
      <c r="F56" s="365"/>
      <c r="G56" s="370"/>
      <c r="H56" s="240"/>
      <c r="I56" s="239"/>
      <c r="J56" s="359"/>
      <c r="K56" s="239"/>
      <c r="L56" s="241">
        <f>SUM(L52:L55)</f>
        <v>0</v>
      </c>
      <c r="M56" s="241">
        <f>SUM(M52:M55)</f>
        <v>0</v>
      </c>
      <c r="N56" s="241">
        <f>SUM(N52:N55)</f>
        <v>0</v>
      </c>
      <c r="O56" s="241">
        <f>SUM(O52:O55)</f>
        <v>0</v>
      </c>
      <c r="P56" s="6"/>
      <c r="Q56" s="6"/>
      <c r="R56" s="58"/>
      <c r="S56" s="58"/>
      <c r="T56" s="58"/>
      <c r="U56" s="58"/>
      <c r="V56" s="58"/>
      <c r="W56" s="58"/>
      <c r="X56" s="58"/>
      <c r="Y56" s="58"/>
    </row>
    <row r="57" spans="1:25" s="59" customFormat="1" ht="14.4" x14ac:dyDescent="0.3">
      <c r="A57" s="199">
        <v>4008</v>
      </c>
      <c r="B57" s="78" t="s">
        <v>384</v>
      </c>
      <c r="C57" s="239"/>
      <c r="D57" s="239"/>
      <c r="E57" s="366"/>
      <c r="F57" s="366"/>
      <c r="G57" s="370"/>
      <c r="H57" s="240"/>
      <c r="I57" s="239"/>
      <c r="J57" s="361"/>
      <c r="K57" s="239"/>
      <c r="L57" s="239"/>
      <c r="M57" s="239"/>
      <c r="N57" s="239"/>
      <c r="O57" s="286"/>
      <c r="P57" s="6"/>
      <c r="Q57" s="6"/>
      <c r="R57" s="58"/>
      <c r="S57" s="58"/>
      <c r="T57" s="58"/>
      <c r="U57" s="58"/>
      <c r="V57" s="58"/>
      <c r="W57" s="58"/>
      <c r="X57" s="58"/>
      <c r="Y57" s="58"/>
    </row>
    <row r="58" spans="1:25" s="59" customFormat="1" ht="14.4" x14ac:dyDescent="0.3">
      <c r="A58" s="199"/>
      <c r="B58" s="77"/>
      <c r="C58" s="237"/>
      <c r="D58" s="289"/>
      <c r="E58" s="237"/>
      <c r="F58" s="237"/>
      <c r="G58" s="371"/>
      <c r="H58" s="235"/>
      <c r="I58" s="289"/>
      <c r="J58" s="289"/>
      <c r="K58" s="289"/>
      <c r="L58" s="289"/>
      <c r="M58" s="289"/>
      <c r="N58" s="289"/>
      <c r="O58" s="238">
        <f>SUM(L58:N58)</f>
        <v>0</v>
      </c>
      <c r="P58" s="6"/>
      <c r="Q58" s="6"/>
      <c r="R58" s="58"/>
      <c r="S58" s="58"/>
      <c r="T58" s="58"/>
      <c r="U58" s="58"/>
      <c r="V58" s="58"/>
      <c r="W58" s="58"/>
      <c r="X58" s="58"/>
      <c r="Y58" s="58"/>
    </row>
    <row r="59" spans="1:25" s="59" customFormat="1" ht="14.4" x14ac:dyDescent="0.3">
      <c r="A59" s="199"/>
      <c r="B59" s="77"/>
      <c r="C59" s="237"/>
      <c r="D59" s="289"/>
      <c r="E59" s="237"/>
      <c r="F59" s="237"/>
      <c r="G59" s="371"/>
      <c r="H59" s="235"/>
      <c r="I59" s="289"/>
      <c r="J59" s="289"/>
      <c r="K59" s="289"/>
      <c r="L59" s="289"/>
      <c r="M59" s="289"/>
      <c r="N59" s="289"/>
      <c r="O59" s="238">
        <f t="shared" ref="O59:O61" si="7">SUM(L59:N59)</f>
        <v>0</v>
      </c>
      <c r="P59" s="6"/>
      <c r="Q59" s="6"/>
      <c r="R59" s="58"/>
      <c r="S59" s="58"/>
      <c r="T59" s="58"/>
      <c r="U59" s="58"/>
      <c r="V59" s="58"/>
      <c r="W59" s="58"/>
      <c r="X59" s="58"/>
      <c r="Y59" s="58"/>
    </row>
    <row r="60" spans="1:25" s="59" customFormat="1" ht="14.4" x14ac:dyDescent="0.3">
      <c r="A60" s="199"/>
      <c r="B60" s="77"/>
      <c r="C60" s="237"/>
      <c r="D60" s="289"/>
      <c r="E60" s="237"/>
      <c r="F60" s="237"/>
      <c r="G60" s="371"/>
      <c r="H60" s="235"/>
      <c r="I60" s="289"/>
      <c r="J60" s="289"/>
      <c r="K60" s="289"/>
      <c r="L60" s="289"/>
      <c r="M60" s="289"/>
      <c r="N60" s="289"/>
      <c r="O60" s="238">
        <f t="shared" si="7"/>
        <v>0</v>
      </c>
      <c r="P60" s="6"/>
      <c r="Q60" s="6"/>
      <c r="R60" s="58"/>
      <c r="S60" s="58"/>
      <c r="T60" s="58"/>
      <c r="U60" s="58"/>
      <c r="V60" s="58"/>
      <c r="W60" s="58"/>
      <c r="X60" s="58"/>
      <c r="Y60" s="58"/>
    </row>
    <row r="61" spans="1:25" s="59" customFormat="1" ht="14.4" x14ac:dyDescent="0.3">
      <c r="A61" s="199"/>
      <c r="B61" s="77"/>
      <c r="C61" s="237"/>
      <c r="D61" s="289"/>
      <c r="E61" s="237"/>
      <c r="F61" s="237"/>
      <c r="G61" s="371"/>
      <c r="H61" s="235"/>
      <c r="I61" s="289"/>
      <c r="J61" s="289"/>
      <c r="K61" s="289"/>
      <c r="L61" s="289"/>
      <c r="M61" s="289"/>
      <c r="N61" s="289"/>
      <c r="O61" s="238">
        <f t="shared" si="7"/>
        <v>0</v>
      </c>
      <c r="P61" s="6"/>
      <c r="Q61" s="6"/>
      <c r="R61" s="58"/>
      <c r="S61" s="58"/>
      <c r="T61" s="58"/>
      <c r="U61" s="58"/>
      <c r="V61" s="58"/>
      <c r="W61" s="58"/>
      <c r="X61" s="58"/>
      <c r="Y61" s="58"/>
    </row>
    <row r="62" spans="1:25" s="59" customFormat="1" ht="14.4" x14ac:dyDescent="0.3">
      <c r="A62" s="199"/>
      <c r="B62" s="77"/>
      <c r="C62" s="239"/>
      <c r="D62" s="239"/>
      <c r="E62" s="365"/>
      <c r="F62" s="365"/>
      <c r="G62" s="370"/>
      <c r="H62" s="240"/>
      <c r="I62" s="239"/>
      <c r="J62" s="359"/>
      <c r="K62" s="239"/>
      <c r="L62" s="241">
        <f>SUM(L58:L61)</f>
        <v>0</v>
      </c>
      <c r="M62" s="241">
        <f>SUM(M58:M61)</f>
        <v>0</v>
      </c>
      <c r="N62" s="241">
        <f>SUM(N58:N61)</f>
        <v>0</v>
      </c>
      <c r="O62" s="241">
        <f>SUM(O58:O61)</f>
        <v>0</v>
      </c>
      <c r="P62" s="6"/>
      <c r="Q62" s="6"/>
      <c r="R62" s="58"/>
      <c r="S62" s="58"/>
      <c r="T62" s="58"/>
      <c r="U62" s="58"/>
      <c r="V62" s="58"/>
      <c r="W62" s="58"/>
      <c r="X62" s="58"/>
      <c r="Y62" s="58"/>
    </row>
    <row r="63" spans="1:25" s="59" customFormat="1" ht="14.4" x14ac:dyDescent="0.3">
      <c r="A63" s="199">
        <v>4009</v>
      </c>
      <c r="B63" s="78" t="s">
        <v>385</v>
      </c>
      <c r="C63" s="239"/>
      <c r="D63" s="239"/>
      <c r="E63" s="366"/>
      <c r="F63" s="366"/>
      <c r="G63" s="370"/>
      <c r="H63" s="240"/>
      <c r="I63" s="239"/>
      <c r="J63" s="361"/>
      <c r="K63" s="239"/>
      <c r="L63" s="239"/>
      <c r="M63" s="239"/>
      <c r="N63" s="239"/>
      <c r="O63" s="286"/>
      <c r="P63" s="6"/>
      <c r="Q63" s="6"/>
      <c r="R63" s="58"/>
      <c r="S63" s="58"/>
      <c r="T63" s="58"/>
      <c r="U63" s="58"/>
      <c r="V63" s="58"/>
      <c r="W63" s="58"/>
      <c r="X63" s="58"/>
      <c r="Y63" s="58"/>
    </row>
    <row r="64" spans="1:25" s="59" customFormat="1" ht="14.4" x14ac:dyDescent="0.3">
      <c r="A64" s="199"/>
      <c r="B64" s="77"/>
      <c r="C64" s="237"/>
      <c r="D64" s="289"/>
      <c r="E64" s="237"/>
      <c r="F64" s="237"/>
      <c r="G64" s="371"/>
      <c r="H64" s="235"/>
      <c r="I64" s="289"/>
      <c r="J64" s="289"/>
      <c r="K64" s="289"/>
      <c r="L64" s="289"/>
      <c r="M64" s="289"/>
      <c r="N64" s="289"/>
      <c r="O64" s="238">
        <f>SUM(L64:N64)</f>
        <v>0</v>
      </c>
      <c r="P64" s="6"/>
      <c r="Q64" s="6"/>
      <c r="R64" s="58"/>
      <c r="S64" s="58"/>
      <c r="T64" s="58"/>
      <c r="U64" s="58"/>
      <c r="V64" s="58"/>
      <c r="W64" s="58"/>
      <c r="X64" s="58"/>
      <c r="Y64" s="58"/>
    </row>
    <row r="65" spans="1:25" s="59" customFormat="1" ht="14.4" x14ac:dyDescent="0.3">
      <c r="A65" s="199"/>
      <c r="B65" s="77"/>
      <c r="C65" s="237"/>
      <c r="D65" s="289"/>
      <c r="E65" s="237"/>
      <c r="F65" s="237"/>
      <c r="G65" s="371"/>
      <c r="H65" s="235"/>
      <c r="I65" s="289"/>
      <c r="J65" s="289"/>
      <c r="K65" s="289"/>
      <c r="L65" s="289"/>
      <c r="M65" s="289"/>
      <c r="N65" s="289"/>
      <c r="O65" s="238">
        <f t="shared" ref="O65:O67" si="8">SUM(L65:N65)</f>
        <v>0</v>
      </c>
      <c r="P65" s="6"/>
      <c r="Q65" s="6"/>
      <c r="R65" s="58"/>
      <c r="S65" s="58"/>
      <c r="T65" s="58"/>
      <c r="U65" s="58"/>
      <c r="V65" s="58"/>
      <c r="W65" s="58"/>
      <c r="X65" s="58"/>
      <c r="Y65" s="58"/>
    </row>
    <row r="66" spans="1:25" s="59" customFormat="1" ht="14.4" x14ac:dyDescent="0.3">
      <c r="A66" s="199"/>
      <c r="B66" s="77"/>
      <c r="C66" s="237"/>
      <c r="D66" s="289"/>
      <c r="E66" s="237"/>
      <c r="F66" s="237"/>
      <c r="G66" s="371"/>
      <c r="H66" s="235"/>
      <c r="I66" s="289"/>
      <c r="J66" s="289"/>
      <c r="K66" s="289"/>
      <c r="L66" s="289"/>
      <c r="M66" s="289"/>
      <c r="N66" s="289"/>
      <c r="O66" s="238">
        <f t="shared" si="8"/>
        <v>0</v>
      </c>
      <c r="P66" s="6"/>
      <c r="Q66" s="6"/>
      <c r="R66" s="58"/>
      <c r="S66" s="58"/>
      <c r="T66" s="58"/>
      <c r="U66" s="58"/>
      <c r="V66" s="58"/>
      <c r="W66" s="58"/>
      <c r="X66" s="58"/>
      <c r="Y66" s="58"/>
    </row>
    <row r="67" spans="1:25" s="59" customFormat="1" ht="14.4" x14ac:dyDescent="0.3">
      <c r="A67" s="199"/>
      <c r="B67" s="77"/>
      <c r="C67" s="237"/>
      <c r="D67" s="289"/>
      <c r="E67" s="237"/>
      <c r="F67" s="237"/>
      <c r="G67" s="371"/>
      <c r="H67" s="235"/>
      <c r="I67" s="289"/>
      <c r="J67" s="289"/>
      <c r="K67" s="289"/>
      <c r="L67" s="289"/>
      <c r="M67" s="289"/>
      <c r="N67" s="289"/>
      <c r="O67" s="238">
        <f t="shared" si="8"/>
        <v>0</v>
      </c>
      <c r="P67" s="6"/>
      <c r="Q67" s="6"/>
      <c r="R67" s="58"/>
      <c r="S67" s="58"/>
      <c r="T67" s="58"/>
      <c r="U67" s="58"/>
      <c r="V67" s="58"/>
      <c r="W67" s="58"/>
      <c r="X67" s="58"/>
      <c r="Y67" s="58"/>
    </row>
    <row r="68" spans="1:25" s="59" customFormat="1" ht="14.4" x14ac:dyDescent="0.3">
      <c r="A68" s="199"/>
      <c r="B68" s="77"/>
      <c r="C68" s="239"/>
      <c r="D68" s="239"/>
      <c r="E68" s="365"/>
      <c r="F68" s="365"/>
      <c r="G68" s="370"/>
      <c r="H68" s="240"/>
      <c r="I68" s="239"/>
      <c r="J68" s="359"/>
      <c r="K68" s="239"/>
      <c r="L68" s="241">
        <f>SUM(L64:L67)</f>
        <v>0</v>
      </c>
      <c r="M68" s="241">
        <f>SUM(M64:M67)</f>
        <v>0</v>
      </c>
      <c r="N68" s="241">
        <f>SUM(N64:N67)</f>
        <v>0</v>
      </c>
      <c r="O68" s="241">
        <f>SUM(O64:O67)</f>
        <v>0</v>
      </c>
      <c r="P68" s="6"/>
      <c r="Q68" s="6"/>
      <c r="R68" s="58"/>
      <c r="S68" s="58"/>
      <c r="T68" s="58"/>
      <c r="U68" s="58"/>
      <c r="V68" s="58"/>
      <c r="W68" s="58"/>
      <c r="X68" s="58"/>
      <c r="Y68" s="58"/>
    </row>
    <row r="69" spans="1:25" s="59" customFormat="1" ht="14.4" x14ac:dyDescent="0.3">
      <c r="A69" s="199"/>
      <c r="B69" s="77"/>
      <c r="C69" s="239"/>
      <c r="D69" s="239"/>
      <c r="E69" s="367"/>
      <c r="F69" s="367"/>
      <c r="G69" s="370"/>
      <c r="H69" s="240"/>
      <c r="I69" s="239"/>
      <c r="J69" s="358"/>
      <c r="K69" s="239"/>
      <c r="L69" s="239"/>
      <c r="M69" s="239"/>
      <c r="N69" s="239"/>
      <c r="O69" s="286"/>
      <c r="P69" s="6"/>
      <c r="Q69" s="6"/>
      <c r="R69" s="58"/>
      <c r="S69" s="58"/>
      <c r="T69" s="58"/>
      <c r="U69" s="58"/>
      <c r="V69" s="58"/>
      <c r="W69" s="58"/>
      <c r="X69" s="58"/>
      <c r="Y69" s="58"/>
    </row>
    <row r="70" spans="1:25" s="59" customFormat="1" ht="14.4" x14ac:dyDescent="0.3">
      <c r="A70" s="199">
        <v>4010</v>
      </c>
      <c r="B70" s="78" t="s">
        <v>100</v>
      </c>
      <c r="C70" s="239"/>
      <c r="D70" s="239"/>
      <c r="E70" s="366"/>
      <c r="F70" s="366"/>
      <c r="G70" s="370"/>
      <c r="H70" s="240"/>
      <c r="I70" s="239"/>
      <c r="J70" s="361"/>
      <c r="K70" s="239"/>
      <c r="L70" s="239"/>
      <c r="M70" s="239"/>
      <c r="N70" s="239"/>
      <c r="O70" s="286"/>
      <c r="P70" s="6"/>
      <c r="Q70" s="6"/>
      <c r="R70" s="58"/>
      <c r="S70" s="58"/>
      <c r="T70" s="58"/>
      <c r="U70" s="58"/>
      <c r="V70" s="58"/>
      <c r="W70" s="58"/>
      <c r="X70" s="58"/>
      <c r="Y70" s="58"/>
    </row>
    <row r="71" spans="1:25" s="59" customFormat="1" ht="14.4" x14ac:dyDescent="0.3">
      <c r="A71" s="199"/>
      <c r="B71" s="77"/>
      <c r="C71" s="237"/>
      <c r="D71" s="289"/>
      <c r="E71" s="237"/>
      <c r="F71" s="237"/>
      <c r="G71" s="371"/>
      <c r="H71" s="235"/>
      <c r="I71" s="289"/>
      <c r="J71" s="289"/>
      <c r="K71" s="289"/>
      <c r="L71" s="289"/>
      <c r="M71" s="289"/>
      <c r="N71" s="289"/>
      <c r="O71" s="238">
        <f>SUM(L71:N71)</f>
        <v>0</v>
      </c>
      <c r="P71" s="6"/>
      <c r="Q71" s="6"/>
      <c r="R71" s="58"/>
      <c r="S71" s="58"/>
      <c r="T71" s="58"/>
      <c r="U71" s="58"/>
      <c r="V71" s="58"/>
      <c r="W71" s="58"/>
      <c r="X71" s="58"/>
      <c r="Y71" s="58"/>
    </row>
    <row r="72" spans="1:25" s="59" customFormat="1" ht="14.4" x14ac:dyDescent="0.3">
      <c r="A72" s="199"/>
      <c r="B72" s="77"/>
      <c r="C72" s="237"/>
      <c r="D72" s="289"/>
      <c r="E72" s="237"/>
      <c r="F72" s="237"/>
      <c r="G72" s="371"/>
      <c r="H72" s="235"/>
      <c r="I72" s="289"/>
      <c r="J72" s="289"/>
      <c r="K72" s="289"/>
      <c r="L72" s="289"/>
      <c r="M72" s="289"/>
      <c r="N72" s="289"/>
      <c r="O72" s="238">
        <f t="shared" ref="O72:O74" si="9">SUM(L72:N72)</f>
        <v>0</v>
      </c>
      <c r="P72" s="6"/>
      <c r="Q72" s="6"/>
      <c r="R72" s="58"/>
      <c r="S72" s="58"/>
      <c r="T72" s="58"/>
      <c r="U72" s="58"/>
      <c r="V72" s="58"/>
      <c r="W72" s="58"/>
      <c r="X72" s="58"/>
      <c r="Y72" s="58"/>
    </row>
    <row r="73" spans="1:25" s="59" customFormat="1" ht="14.4" x14ac:dyDescent="0.3">
      <c r="A73" s="199"/>
      <c r="B73" s="77"/>
      <c r="C73" s="237"/>
      <c r="D73" s="289"/>
      <c r="E73" s="237"/>
      <c r="F73" s="237"/>
      <c r="G73" s="371"/>
      <c r="H73" s="235"/>
      <c r="I73" s="289"/>
      <c r="J73" s="289"/>
      <c r="K73" s="289"/>
      <c r="L73" s="289"/>
      <c r="M73" s="289"/>
      <c r="N73" s="289"/>
      <c r="O73" s="238">
        <f t="shared" si="9"/>
        <v>0</v>
      </c>
      <c r="P73" s="6"/>
      <c r="Q73" s="6"/>
      <c r="R73" s="58"/>
      <c r="S73" s="58"/>
      <c r="T73" s="58"/>
      <c r="U73" s="58"/>
      <c r="V73" s="58"/>
      <c r="W73" s="58"/>
      <c r="X73" s="58"/>
      <c r="Y73" s="58"/>
    </row>
    <row r="74" spans="1:25" s="59" customFormat="1" ht="14.4" x14ac:dyDescent="0.3">
      <c r="A74" s="199"/>
      <c r="B74" s="77"/>
      <c r="C74" s="237"/>
      <c r="D74" s="289"/>
      <c r="E74" s="237"/>
      <c r="F74" s="237"/>
      <c r="G74" s="371"/>
      <c r="H74" s="235"/>
      <c r="I74" s="289"/>
      <c r="J74" s="289"/>
      <c r="K74" s="289"/>
      <c r="L74" s="289"/>
      <c r="M74" s="289"/>
      <c r="N74" s="289"/>
      <c r="O74" s="238">
        <f t="shared" si="9"/>
        <v>0</v>
      </c>
      <c r="P74" s="6"/>
      <c r="Q74" s="6"/>
      <c r="R74" s="58"/>
      <c r="S74" s="58"/>
      <c r="T74" s="58"/>
      <c r="U74" s="58"/>
      <c r="V74" s="58"/>
      <c r="W74" s="58"/>
      <c r="X74" s="58"/>
      <c r="Y74" s="58"/>
    </row>
    <row r="75" spans="1:25" s="59" customFormat="1" ht="14.4" x14ac:dyDescent="0.3">
      <c r="A75" s="199"/>
      <c r="B75" s="77"/>
      <c r="C75" s="239"/>
      <c r="D75" s="239"/>
      <c r="E75" s="365"/>
      <c r="F75" s="365"/>
      <c r="G75" s="370"/>
      <c r="H75" s="240"/>
      <c r="I75" s="239"/>
      <c r="J75" s="359"/>
      <c r="K75" s="239"/>
      <c r="L75" s="241">
        <f>SUM(L71:L74)</f>
        <v>0</v>
      </c>
      <c r="M75" s="241">
        <f>SUM(M71:M74)</f>
        <v>0</v>
      </c>
      <c r="N75" s="241">
        <f>SUM(N71:N74)</f>
        <v>0</v>
      </c>
      <c r="O75" s="241">
        <f>SUM(O71:O74)</f>
        <v>0</v>
      </c>
      <c r="P75" s="6"/>
      <c r="Q75" s="6"/>
      <c r="R75" s="58"/>
      <c r="S75" s="58"/>
      <c r="T75" s="58"/>
      <c r="U75" s="58"/>
      <c r="V75" s="58"/>
      <c r="W75" s="58"/>
      <c r="X75" s="58"/>
      <c r="Y75" s="58"/>
    </row>
    <row r="76" spans="1:25" s="59" customFormat="1" ht="14.4" x14ac:dyDescent="0.3">
      <c r="A76" s="199"/>
      <c r="B76" s="77"/>
      <c r="C76" s="239"/>
      <c r="D76" s="239"/>
      <c r="E76" s="367"/>
      <c r="F76" s="367"/>
      <c r="G76" s="370"/>
      <c r="H76" s="240"/>
      <c r="I76" s="239"/>
      <c r="J76" s="358"/>
      <c r="K76" s="239"/>
      <c r="L76" s="239"/>
      <c r="M76" s="239"/>
      <c r="N76" s="239"/>
      <c r="O76" s="286"/>
      <c r="P76" s="6"/>
      <c r="Q76" s="6"/>
      <c r="R76" s="58"/>
      <c r="S76" s="58"/>
      <c r="T76" s="58"/>
      <c r="U76" s="58"/>
      <c r="V76" s="58"/>
      <c r="W76" s="58"/>
      <c r="X76" s="58"/>
      <c r="Y76" s="58"/>
    </row>
    <row r="77" spans="1:25" s="59" customFormat="1" ht="14.4" x14ac:dyDescent="0.3">
      <c r="A77" s="199">
        <v>4011</v>
      </c>
      <c r="B77" s="78" t="s">
        <v>380</v>
      </c>
      <c r="C77" s="239"/>
      <c r="D77" s="239"/>
      <c r="E77" s="366"/>
      <c r="F77" s="366"/>
      <c r="G77" s="370"/>
      <c r="H77" s="240"/>
      <c r="I77" s="239"/>
      <c r="J77" s="361"/>
      <c r="K77" s="239"/>
      <c r="L77" s="239"/>
      <c r="M77" s="239"/>
      <c r="N77" s="239"/>
      <c r="O77" s="286"/>
      <c r="P77" s="6"/>
      <c r="Q77" s="6"/>
      <c r="R77" s="58"/>
      <c r="S77" s="58"/>
      <c r="T77" s="58"/>
      <c r="U77" s="58"/>
      <c r="V77" s="58"/>
      <c r="W77" s="58"/>
      <c r="X77" s="58"/>
      <c r="Y77" s="58"/>
    </row>
    <row r="78" spans="1:25" s="59" customFormat="1" ht="14.4" x14ac:dyDescent="0.3">
      <c r="A78" s="199"/>
      <c r="B78" s="77"/>
      <c r="C78" s="237"/>
      <c r="D78" s="289"/>
      <c r="E78" s="237"/>
      <c r="F78" s="237"/>
      <c r="G78" s="371"/>
      <c r="H78" s="235"/>
      <c r="I78" s="289"/>
      <c r="J78" s="289"/>
      <c r="K78" s="289"/>
      <c r="L78" s="289"/>
      <c r="M78" s="289"/>
      <c r="N78" s="289"/>
      <c r="O78" s="238">
        <f>SUM(L78:N78)</f>
        <v>0</v>
      </c>
      <c r="P78" s="6"/>
      <c r="Q78" s="6"/>
      <c r="R78" s="58"/>
      <c r="S78" s="58"/>
      <c r="T78" s="58"/>
      <c r="U78" s="58"/>
      <c r="V78" s="58"/>
      <c r="W78" s="58"/>
      <c r="X78" s="58"/>
      <c r="Y78" s="58"/>
    </row>
    <row r="79" spans="1:25" s="59" customFormat="1" ht="14.4" x14ac:dyDescent="0.3">
      <c r="A79" s="199"/>
      <c r="B79" s="77"/>
      <c r="C79" s="237"/>
      <c r="D79" s="289"/>
      <c r="E79" s="237"/>
      <c r="F79" s="237"/>
      <c r="G79" s="371"/>
      <c r="H79" s="235"/>
      <c r="I79" s="289"/>
      <c r="J79" s="289"/>
      <c r="K79" s="289"/>
      <c r="L79" s="289"/>
      <c r="M79" s="289"/>
      <c r="N79" s="289"/>
      <c r="O79" s="238">
        <f t="shared" ref="O79:O81" si="10">SUM(L79:N79)</f>
        <v>0</v>
      </c>
      <c r="P79" s="6"/>
      <c r="Q79" s="6"/>
      <c r="R79" s="58"/>
      <c r="S79" s="58"/>
      <c r="T79" s="58"/>
      <c r="U79" s="58"/>
      <c r="V79" s="58"/>
      <c r="W79" s="58"/>
      <c r="X79" s="58"/>
      <c r="Y79" s="58"/>
    </row>
    <row r="80" spans="1:25" s="59" customFormat="1" ht="14.4" x14ac:dyDescent="0.3">
      <c r="A80" s="199"/>
      <c r="B80" s="77"/>
      <c r="C80" s="237"/>
      <c r="D80" s="289"/>
      <c r="E80" s="237"/>
      <c r="F80" s="237"/>
      <c r="G80" s="371"/>
      <c r="H80" s="235"/>
      <c r="I80" s="289"/>
      <c r="J80" s="289"/>
      <c r="K80" s="289"/>
      <c r="L80" s="289"/>
      <c r="M80" s="289"/>
      <c r="N80" s="289"/>
      <c r="O80" s="238">
        <f t="shared" si="10"/>
        <v>0</v>
      </c>
      <c r="P80" s="6"/>
      <c r="Q80" s="6"/>
      <c r="R80" s="58"/>
      <c r="S80" s="58"/>
      <c r="T80" s="58"/>
      <c r="U80" s="58"/>
      <c r="V80" s="58"/>
      <c r="W80" s="58"/>
      <c r="X80" s="58"/>
      <c r="Y80" s="58"/>
    </row>
    <row r="81" spans="1:25" s="59" customFormat="1" ht="14.4" x14ac:dyDescent="0.3">
      <c r="A81" s="199"/>
      <c r="B81" s="77"/>
      <c r="C81" s="237"/>
      <c r="D81" s="289"/>
      <c r="E81" s="237"/>
      <c r="F81" s="237"/>
      <c r="G81" s="371"/>
      <c r="H81" s="235"/>
      <c r="I81" s="289"/>
      <c r="J81" s="289"/>
      <c r="K81" s="289"/>
      <c r="L81" s="289"/>
      <c r="M81" s="289"/>
      <c r="N81" s="289"/>
      <c r="O81" s="238">
        <f t="shared" si="10"/>
        <v>0</v>
      </c>
      <c r="P81" s="6"/>
      <c r="Q81" s="6"/>
      <c r="R81" s="58"/>
      <c r="S81" s="58"/>
      <c r="T81" s="58"/>
      <c r="U81" s="58"/>
      <c r="V81" s="58"/>
      <c r="W81" s="58"/>
      <c r="X81" s="58"/>
      <c r="Y81" s="58"/>
    </row>
    <row r="82" spans="1:25" s="59" customFormat="1" ht="14.4" x14ac:dyDescent="0.3">
      <c r="A82" s="199"/>
      <c r="B82" s="77"/>
      <c r="C82" s="239"/>
      <c r="D82" s="239"/>
      <c r="E82" s="365"/>
      <c r="F82" s="365"/>
      <c r="G82" s="370"/>
      <c r="H82" s="240"/>
      <c r="I82" s="239"/>
      <c r="J82" s="359"/>
      <c r="K82" s="239"/>
      <c r="L82" s="241">
        <f>SUM(L78:L81)</f>
        <v>0</v>
      </c>
      <c r="M82" s="241">
        <f>SUM(M78:M81)</f>
        <v>0</v>
      </c>
      <c r="N82" s="241">
        <f>SUM(N78:N81)</f>
        <v>0</v>
      </c>
      <c r="O82" s="241">
        <f>SUM(O78:O81)</f>
        <v>0</v>
      </c>
      <c r="P82" s="6"/>
      <c r="Q82" s="6"/>
      <c r="R82" s="58"/>
      <c r="S82" s="58"/>
      <c r="T82" s="58"/>
      <c r="U82" s="58"/>
      <c r="V82" s="58"/>
      <c r="W82" s="58"/>
      <c r="X82" s="58"/>
      <c r="Y82" s="58"/>
    </row>
    <row r="83" spans="1:25" s="59" customFormat="1" ht="14.4" x14ac:dyDescent="0.3">
      <c r="A83" s="199">
        <v>4012</v>
      </c>
      <c r="B83" s="78" t="s">
        <v>69</v>
      </c>
      <c r="C83" s="239"/>
      <c r="D83" s="239"/>
      <c r="E83" s="366"/>
      <c r="F83" s="366"/>
      <c r="G83" s="370"/>
      <c r="H83" s="240"/>
      <c r="I83" s="239"/>
      <c r="J83" s="361"/>
      <c r="K83" s="239"/>
      <c r="L83" s="239"/>
      <c r="M83" s="239"/>
      <c r="N83" s="239"/>
      <c r="O83" s="286"/>
      <c r="P83" s="6"/>
      <c r="Q83" s="6"/>
      <c r="R83" s="58"/>
      <c r="S83" s="58"/>
      <c r="T83" s="58"/>
      <c r="U83" s="58"/>
      <c r="V83" s="58"/>
      <c r="W83" s="58"/>
      <c r="X83" s="58"/>
      <c r="Y83" s="58"/>
    </row>
    <row r="84" spans="1:25" s="59" customFormat="1" ht="14.4" x14ac:dyDescent="0.3">
      <c r="A84" s="199"/>
      <c r="B84" s="77"/>
      <c r="C84" s="237"/>
      <c r="D84" s="289"/>
      <c r="E84" s="237"/>
      <c r="F84" s="237"/>
      <c r="G84" s="371"/>
      <c r="H84" s="235"/>
      <c r="I84" s="289"/>
      <c r="J84" s="289"/>
      <c r="K84" s="289"/>
      <c r="L84" s="289"/>
      <c r="M84" s="289"/>
      <c r="N84" s="289"/>
      <c r="O84" s="238">
        <f>SUM(L84:N84)</f>
        <v>0</v>
      </c>
      <c r="P84" s="6"/>
      <c r="Q84" s="6"/>
      <c r="R84" s="58"/>
      <c r="S84" s="58"/>
      <c r="T84" s="58"/>
      <c r="U84" s="58"/>
      <c r="V84" s="58"/>
      <c r="W84" s="58"/>
      <c r="X84" s="58"/>
      <c r="Y84" s="58"/>
    </row>
    <row r="85" spans="1:25" s="59" customFormat="1" ht="14.4" x14ac:dyDescent="0.3">
      <c r="A85" s="199"/>
      <c r="B85" s="77"/>
      <c r="C85" s="237"/>
      <c r="D85" s="289"/>
      <c r="E85" s="237"/>
      <c r="F85" s="237"/>
      <c r="G85" s="371"/>
      <c r="H85" s="235"/>
      <c r="I85" s="289"/>
      <c r="J85" s="289"/>
      <c r="K85" s="289"/>
      <c r="L85" s="289"/>
      <c r="M85" s="289"/>
      <c r="N85" s="289"/>
      <c r="O85" s="238">
        <f t="shared" ref="O85:O87" si="11">SUM(L85:N85)</f>
        <v>0</v>
      </c>
      <c r="P85" s="6"/>
      <c r="Q85" s="6"/>
      <c r="R85" s="58"/>
      <c r="S85" s="58"/>
      <c r="T85" s="58"/>
      <c r="U85" s="58"/>
      <c r="V85" s="58"/>
      <c r="W85" s="58"/>
      <c r="X85" s="58"/>
      <c r="Y85" s="58"/>
    </row>
    <row r="86" spans="1:25" s="59" customFormat="1" ht="14.4" x14ac:dyDescent="0.3">
      <c r="A86" s="199"/>
      <c r="B86" s="77"/>
      <c r="C86" s="237"/>
      <c r="D86" s="289"/>
      <c r="E86" s="237"/>
      <c r="F86" s="237"/>
      <c r="G86" s="371"/>
      <c r="H86" s="235"/>
      <c r="I86" s="289"/>
      <c r="J86" s="289"/>
      <c r="K86" s="289"/>
      <c r="L86" s="289"/>
      <c r="M86" s="289"/>
      <c r="N86" s="289"/>
      <c r="O86" s="238">
        <f t="shared" si="11"/>
        <v>0</v>
      </c>
      <c r="P86" s="6"/>
      <c r="Q86" s="6"/>
      <c r="R86" s="58"/>
      <c r="S86" s="58"/>
      <c r="T86" s="58"/>
      <c r="U86" s="58"/>
      <c r="V86" s="58"/>
      <c r="W86" s="58"/>
      <c r="X86" s="58"/>
      <c r="Y86" s="58"/>
    </row>
    <row r="87" spans="1:25" s="59" customFormat="1" ht="14.4" x14ac:dyDescent="0.3">
      <c r="A87" s="199"/>
      <c r="B87" s="77"/>
      <c r="C87" s="237"/>
      <c r="D87" s="289"/>
      <c r="E87" s="237"/>
      <c r="F87" s="237"/>
      <c r="G87" s="371"/>
      <c r="H87" s="235"/>
      <c r="I87" s="289"/>
      <c r="J87" s="289"/>
      <c r="K87" s="289"/>
      <c r="L87" s="289"/>
      <c r="M87" s="289"/>
      <c r="N87" s="289"/>
      <c r="O87" s="238">
        <f t="shared" si="11"/>
        <v>0</v>
      </c>
      <c r="P87" s="6"/>
      <c r="Q87" s="6"/>
      <c r="R87" s="58"/>
      <c r="S87" s="58"/>
      <c r="T87" s="58"/>
      <c r="U87" s="58"/>
      <c r="V87" s="58"/>
      <c r="W87" s="58"/>
      <c r="X87" s="58"/>
      <c r="Y87" s="58"/>
    </row>
    <row r="88" spans="1:25" s="59" customFormat="1" ht="14.4" x14ac:dyDescent="0.3">
      <c r="A88" s="199"/>
      <c r="B88" s="77"/>
      <c r="C88" s="239"/>
      <c r="D88" s="239"/>
      <c r="E88" s="365"/>
      <c r="F88" s="365"/>
      <c r="G88" s="370"/>
      <c r="H88" s="240"/>
      <c r="I88" s="239"/>
      <c r="J88" s="359"/>
      <c r="K88" s="239"/>
      <c r="L88" s="241">
        <f>SUM(L84:L87)</f>
        <v>0</v>
      </c>
      <c r="M88" s="241">
        <f>SUM(M84:M87)</f>
        <v>0</v>
      </c>
      <c r="N88" s="241">
        <f>SUM(N84:N87)</f>
        <v>0</v>
      </c>
      <c r="O88" s="241">
        <f>SUM(O84:O87)</f>
        <v>0</v>
      </c>
      <c r="P88" s="6"/>
      <c r="Q88" s="6"/>
      <c r="R88" s="58"/>
      <c r="S88" s="58"/>
      <c r="T88" s="58"/>
      <c r="U88" s="58"/>
      <c r="V88" s="58"/>
      <c r="W88" s="58"/>
      <c r="X88" s="58"/>
      <c r="Y88" s="58"/>
    </row>
    <row r="89" spans="1:25" s="59" customFormat="1" ht="14.4" x14ac:dyDescent="0.3">
      <c r="A89" s="199">
        <v>4013</v>
      </c>
      <c r="B89" s="77" t="s">
        <v>80</v>
      </c>
      <c r="C89" s="239"/>
      <c r="D89" s="239"/>
      <c r="E89" s="366"/>
      <c r="F89" s="366"/>
      <c r="G89" s="370"/>
      <c r="H89" s="240"/>
      <c r="I89" s="239"/>
      <c r="J89" s="361"/>
      <c r="K89" s="239"/>
      <c r="L89" s="239"/>
      <c r="M89" s="239"/>
      <c r="N89" s="239"/>
      <c r="O89" s="286"/>
      <c r="P89" s="6"/>
      <c r="Q89" s="6"/>
      <c r="R89" s="58"/>
      <c r="S89" s="58"/>
      <c r="T89" s="58"/>
      <c r="U89" s="58"/>
      <c r="V89" s="58"/>
      <c r="W89" s="58"/>
      <c r="X89" s="58"/>
      <c r="Y89" s="58"/>
    </row>
    <row r="90" spans="1:25" s="59" customFormat="1" ht="14.4" x14ac:dyDescent="0.3">
      <c r="A90" s="199"/>
      <c r="B90" s="77"/>
      <c r="C90" s="237"/>
      <c r="D90" s="289"/>
      <c r="E90" s="237"/>
      <c r="F90" s="237"/>
      <c r="G90" s="371"/>
      <c r="H90" s="235"/>
      <c r="I90" s="289"/>
      <c r="J90" s="289"/>
      <c r="K90" s="289"/>
      <c r="L90" s="289"/>
      <c r="M90" s="289"/>
      <c r="N90" s="289"/>
      <c r="O90" s="238">
        <f>SUM(L90:N90)</f>
        <v>0</v>
      </c>
      <c r="P90" s="6"/>
      <c r="Q90" s="6"/>
      <c r="R90" s="58"/>
      <c r="S90" s="58"/>
      <c r="T90" s="58"/>
      <c r="U90" s="58"/>
      <c r="V90" s="58"/>
      <c r="W90" s="58"/>
      <c r="X90" s="58"/>
      <c r="Y90" s="58"/>
    </row>
    <row r="91" spans="1:25" s="59" customFormat="1" ht="14.4" x14ac:dyDescent="0.3">
      <c r="A91" s="199"/>
      <c r="B91" s="77"/>
      <c r="C91" s="237"/>
      <c r="D91" s="289"/>
      <c r="E91" s="237"/>
      <c r="F91" s="237"/>
      <c r="G91" s="371"/>
      <c r="H91" s="235"/>
      <c r="I91" s="289"/>
      <c r="J91" s="289"/>
      <c r="K91" s="289"/>
      <c r="L91" s="289"/>
      <c r="M91" s="289"/>
      <c r="N91" s="289"/>
      <c r="O91" s="238">
        <f t="shared" ref="O91:O93" si="12">SUM(L91:N91)</f>
        <v>0</v>
      </c>
      <c r="P91" s="6"/>
      <c r="Q91" s="6"/>
      <c r="R91" s="58"/>
      <c r="S91" s="58"/>
      <c r="T91" s="58"/>
      <c r="U91" s="58"/>
      <c r="V91" s="58"/>
      <c r="W91" s="58"/>
      <c r="X91" s="58"/>
      <c r="Y91" s="58"/>
    </row>
    <row r="92" spans="1:25" s="59" customFormat="1" ht="14.4" x14ac:dyDescent="0.3">
      <c r="A92" s="199"/>
      <c r="B92" s="77"/>
      <c r="C92" s="237"/>
      <c r="D92" s="289"/>
      <c r="E92" s="237"/>
      <c r="F92" s="237"/>
      <c r="G92" s="371"/>
      <c r="H92" s="235"/>
      <c r="I92" s="289"/>
      <c r="J92" s="289"/>
      <c r="K92" s="289"/>
      <c r="L92" s="289"/>
      <c r="M92" s="289"/>
      <c r="N92" s="289"/>
      <c r="O92" s="238">
        <f t="shared" si="12"/>
        <v>0</v>
      </c>
      <c r="P92" s="6"/>
      <c r="Q92" s="6"/>
      <c r="R92" s="58"/>
      <c r="S92" s="58"/>
      <c r="T92" s="58"/>
      <c r="U92" s="58"/>
      <c r="V92" s="58"/>
      <c r="W92" s="58"/>
      <c r="X92" s="58"/>
      <c r="Y92" s="58"/>
    </row>
    <row r="93" spans="1:25" s="59" customFormat="1" ht="14.4" x14ac:dyDescent="0.3">
      <c r="A93" s="199"/>
      <c r="B93" s="77"/>
      <c r="C93" s="237"/>
      <c r="D93" s="289"/>
      <c r="E93" s="237"/>
      <c r="F93" s="237"/>
      <c r="G93" s="371"/>
      <c r="H93" s="235"/>
      <c r="I93" s="289"/>
      <c r="J93" s="289"/>
      <c r="K93" s="289"/>
      <c r="L93" s="289"/>
      <c r="M93" s="289"/>
      <c r="N93" s="289"/>
      <c r="O93" s="238">
        <f t="shared" si="12"/>
        <v>0</v>
      </c>
      <c r="P93" s="6"/>
      <c r="Q93" s="6"/>
      <c r="R93" s="58"/>
      <c r="S93" s="58"/>
      <c r="T93" s="58"/>
      <c r="U93" s="58"/>
      <c r="V93" s="58"/>
      <c r="W93" s="58"/>
      <c r="X93" s="58"/>
      <c r="Y93" s="58"/>
    </row>
    <row r="94" spans="1:25" s="59" customFormat="1" ht="14.4" x14ac:dyDescent="0.3">
      <c r="A94" s="199"/>
      <c r="B94" s="77"/>
      <c r="C94" s="239"/>
      <c r="D94" s="239"/>
      <c r="E94" s="365"/>
      <c r="F94" s="365"/>
      <c r="G94" s="370"/>
      <c r="H94" s="240"/>
      <c r="I94" s="239"/>
      <c r="J94" s="359"/>
      <c r="K94" s="239"/>
      <c r="L94" s="241">
        <f>SUM(L90:L93)</f>
        <v>0</v>
      </c>
      <c r="M94" s="241">
        <f>SUM(M90:M93)</f>
        <v>0</v>
      </c>
      <c r="N94" s="241">
        <f>SUM(N90:N93)</f>
        <v>0</v>
      </c>
      <c r="O94" s="241">
        <f>SUM(O90:O93)</f>
        <v>0</v>
      </c>
      <c r="P94" s="6"/>
      <c r="Q94" s="6"/>
      <c r="R94" s="58"/>
      <c r="S94" s="58"/>
      <c r="T94" s="58"/>
      <c r="U94" s="58"/>
      <c r="V94" s="58"/>
      <c r="W94" s="58"/>
      <c r="X94" s="58"/>
      <c r="Y94" s="58"/>
    </row>
    <row r="95" spans="1:25" s="59" customFormat="1" ht="14.4" x14ac:dyDescent="0.3">
      <c r="A95" s="199">
        <v>4014</v>
      </c>
      <c r="B95" s="77" t="s">
        <v>82</v>
      </c>
      <c r="C95" s="239"/>
      <c r="D95" s="239"/>
      <c r="E95" s="366"/>
      <c r="F95" s="366"/>
      <c r="G95" s="370"/>
      <c r="H95" s="240"/>
      <c r="I95" s="239"/>
      <c r="J95" s="361"/>
      <c r="K95" s="239"/>
      <c r="L95" s="239"/>
      <c r="M95" s="239"/>
      <c r="N95" s="239"/>
      <c r="O95" s="286"/>
      <c r="P95" s="6"/>
      <c r="Q95" s="6"/>
      <c r="R95" s="58"/>
      <c r="S95" s="58"/>
      <c r="T95" s="58"/>
      <c r="U95" s="58"/>
      <c r="V95" s="58"/>
      <c r="W95" s="58"/>
      <c r="X95" s="58"/>
      <c r="Y95" s="58"/>
    </row>
    <row r="96" spans="1:25" s="59" customFormat="1" ht="14.4" x14ac:dyDescent="0.3">
      <c r="A96" s="199"/>
      <c r="B96" s="77"/>
      <c r="C96" s="237"/>
      <c r="D96" s="289"/>
      <c r="E96" s="237"/>
      <c r="F96" s="237"/>
      <c r="G96" s="371"/>
      <c r="H96" s="235"/>
      <c r="I96" s="289"/>
      <c r="J96" s="289"/>
      <c r="K96" s="289"/>
      <c r="L96" s="289"/>
      <c r="M96" s="289"/>
      <c r="N96" s="289"/>
      <c r="O96" s="238">
        <f>SUM(L96:N96)</f>
        <v>0</v>
      </c>
      <c r="P96" s="6"/>
      <c r="Q96" s="6"/>
      <c r="R96" s="58"/>
      <c r="S96" s="58"/>
      <c r="T96" s="58"/>
      <c r="U96" s="58"/>
      <c r="V96" s="58"/>
      <c r="W96" s="58"/>
      <c r="X96" s="58"/>
      <c r="Y96" s="58"/>
    </row>
    <row r="97" spans="1:25" s="59" customFormat="1" ht="14.4" x14ac:dyDescent="0.3">
      <c r="A97" s="199"/>
      <c r="B97" s="77"/>
      <c r="C97" s="237"/>
      <c r="D97" s="289"/>
      <c r="E97" s="237"/>
      <c r="F97" s="237"/>
      <c r="G97" s="371"/>
      <c r="H97" s="235"/>
      <c r="I97" s="289"/>
      <c r="J97" s="289"/>
      <c r="K97" s="289"/>
      <c r="L97" s="289"/>
      <c r="M97" s="289"/>
      <c r="N97" s="289"/>
      <c r="O97" s="238">
        <f t="shared" ref="O97:O99" si="13">SUM(L97:N97)</f>
        <v>0</v>
      </c>
      <c r="P97" s="6"/>
      <c r="Q97" s="6"/>
      <c r="R97" s="58"/>
      <c r="S97" s="58"/>
      <c r="T97" s="58"/>
      <c r="U97" s="58"/>
      <c r="V97" s="58"/>
      <c r="W97" s="58"/>
      <c r="X97" s="58"/>
      <c r="Y97" s="58"/>
    </row>
    <row r="98" spans="1:25" s="59" customFormat="1" ht="14.4" x14ac:dyDescent="0.3">
      <c r="A98" s="199"/>
      <c r="B98" s="77"/>
      <c r="C98" s="237"/>
      <c r="D98" s="289"/>
      <c r="E98" s="237"/>
      <c r="F98" s="237"/>
      <c r="G98" s="372"/>
      <c r="H98" s="235"/>
      <c r="I98" s="289"/>
      <c r="J98" s="289"/>
      <c r="K98" s="289"/>
      <c r="L98" s="289"/>
      <c r="M98" s="289"/>
      <c r="N98" s="289"/>
      <c r="O98" s="238">
        <f t="shared" si="13"/>
        <v>0</v>
      </c>
      <c r="P98" s="6"/>
      <c r="Q98" s="6"/>
      <c r="R98" s="58"/>
      <c r="S98" s="58"/>
      <c r="T98" s="58"/>
      <c r="U98" s="58"/>
      <c r="V98" s="58"/>
      <c r="W98" s="58"/>
      <c r="X98" s="58"/>
      <c r="Y98" s="58"/>
    </row>
    <row r="99" spans="1:25" s="59" customFormat="1" ht="14.4" x14ac:dyDescent="0.3">
      <c r="A99" s="199"/>
      <c r="B99" s="77"/>
      <c r="C99" s="237"/>
      <c r="D99" s="289"/>
      <c r="E99" s="237"/>
      <c r="F99" s="237"/>
      <c r="G99" s="371"/>
      <c r="H99" s="235"/>
      <c r="I99" s="289"/>
      <c r="J99" s="289"/>
      <c r="K99" s="289"/>
      <c r="L99" s="289"/>
      <c r="M99" s="289"/>
      <c r="N99" s="289"/>
      <c r="O99" s="238">
        <f t="shared" si="13"/>
        <v>0</v>
      </c>
      <c r="P99" s="6"/>
      <c r="Q99" s="6"/>
      <c r="R99" s="58"/>
      <c r="S99" s="58"/>
      <c r="T99" s="58"/>
      <c r="U99" s="58"/>
      <c r="V99" s="58"/>
      <c r="W99" s="58"/>
      <c r="X99" s="58"/>
      <c r="Y99" s="58"/>
    </row>
    <row r="100" spans="1:25" s="59" customFormat="1" ht="14.4" x14ac:dyDescent="0.3">
      <c r="A100" s="199"/>
      <c r="B100" s="77"/>
      <c r="C100" s="239"/>
      <c r="D100" s="239"/>
      <c r="E100" s="239"/>
      <c r="F100" s="239"/>
      <c r="G100" s="239"/>
      <c r="H100" s="240"/>
      <c r="I100" s="239"/>
      <c r="J100" s="239"/>
      <c r="K100" s="239"/>
      <c r="L100" s="241">
        <f>SUM(L96:L99)</f>
        <v>0</v>
      </c>
      <c r="M100" s="241">
        <f>SUM(M96:M99)</f>
        <v>0</v>
      </c>
      <c r="N100" s="241">
        <f>SUM(N96:N99)</f>
        <v>0</v>
      </c>
      <c r="O100" s="241">
        <f>SUM(O96:O99)</f>
        <v>0</v>
      </c>
      <c r="P100" s="6"/>
      <c r="Q100" s="6"/>
      <c r="R100" s="58"/>
      <c r="S100" s="58"/>
      <c r="T100" s="58"/>
      <c r="U100" s="58"/>
      <c r="V100" s="58"/>
      <c r="W100" s="58"/>
      <c r="X100" s="58"/>
      <c r="Y100" s="58"/>
    </row>
    <row r="101" spans="1:25" s="59" customFormat="1" ht="15.75" customHeight="1" thickBot="1" x14ac:dyDescent="0.35">
      <c r="A101" s="199"/>
      <c r="B101" s="77"/>
      <c r="C101" s="239"/>
      <c r="D101" s="239"/>
      <c r="E101" s="239"/>
      <c r="F101" s="239"/>
      <c r="G101" s="239"/>
      <c r="H101" s="240"/>
      <c r="I101" s="239"/>
      <c r="J101" s="239"/>
      <c r="K101" s="239"/>
      <c r="L101" s="239"/>
      <c r="M101" s="239"/>
      <c r="N101" s="239"/>
      <c r="O101" s="239"/>
      <c r="P101" s="6"/>
      <c r="Q101" s="6"/>
      <c r="R101" s="58"/>
      <c r="S101" s="58"/>
      <c r="T101" s="58"/>
      <c r="U101" s="58"/>
      <c r="V101" s="58"/>
      <c r="W101" s="58"/>
      <c r="X101" s="58"/>
      <c r="Y101" s="58"/>
    </row>
    <row r="102" spans="1:25" s="59" customFormat="1" ht="15.75" customHeight="1" thickBot="1" x14ac:dyDescent="0.35">
      <c r="A102" s="199">
        <v>4015</v>
      </c>
      <c r="B102" s="77" t="s">
        <v>362</v>
      </c>
      <c r="C102" s="239"/>
      <c r="D102" s="239"/>
      <c r="E102" s="239"/>
      <c r="F102" s="239"/>
      <c r="G102" s="249"/>
      <c r="H102" s="250"/>
      <c r="I102" s="249"/>
      <c r="J102" s="249"/>
      <c r="K102" s="249"/>
      <c r="L102" s="251">
        <f>L19+L25+L31+L38+L44+L50+L56+L62+L68+L75+L82+L88+L94+L100</f>
        <v>0</v>
      </c>
      <c r="M102" s="251">
        <f>M19+M25+M31+M38+M44+M50+M56+M62+M68+M75+M82+M88+M94+M100</f>
        <v>0</v>
      </c>
      <c r="N102" s="251">
        <f>N19+N25+N31+N38+N44+N50+N56+N62+N68+N75+N82+N88+N94+N100</f>
        <v>0</v>
      </c>
      <c r="O102" s="251">
        <f>O19+O25+O31+O38+O44+O50+O56+O62+O68+O75+O82+O88+O94+O100</f>
        <v>0</v>
      </c>
      <c r="P102" s="77"/>
      <c r="Q102" s="6"/>
      <c r="R102" s="58"/>
      <c r="S102" s="58"/>
      <c r="T102" s="58"/>
      <c r="U102" s="58"/>
      <c r="V102" s="58"/>
      <c r="W102" s="58"/>
      <c r="X102" s="58"/>
      <c r="Y102" s="58"/>
    </row>
    <row r="103" spans="1:25" ht="14.4" x14ac:dyDescent="0.3">
      <c r="A103" s="199">
        <v>4016</v>
      </c>
      <c r="B103" s="215" t="s">
        <v>361</v>
      </c>
      <c r="C103" s="328"/>
      <c r="D103" s="273"/>
      <c r="E103" s="273"/>
      <c r="F103" s="2"/>
      <c r="G103" s="2"/>
      <c r="H103" s="16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5" ht="14.4" x14ac:dyDescent="0.3">
      <c r="B104" s="2"/>
      <c r="C104" s="2"/>
      <c r="D104" s="2"/>
      <c r="E104" s="2"/>
      <c r="F104" s="2"/>
      <c r="G104" s="2"/>
      <c r="H104" s="16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5" ht="14.4" x14ac:dyDescent="0.3">
      <c r="B105" s="2"/>
      <c r="C105" s="2"/>
      <c r="D105" s="2"/>
      <c r="E105" s="2"/>
      <c r="F105" s="2"/>
      <c r="G105" s="2"/>
      <c r="H105" s="16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5" ht="14.4" x14ac:dyDescent="0.3">
      <c r="B106" s="2"/>
      <c r="C106" s="2"/>
      <c r="D106" s="2"/>
      <c r="E106" s="2"/>
      <c r="F106" s="2"/>
      <c r="G106" s="2"/>
      <c r="H106" s="16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5" ht="14.4" x14ac:dyDescent="0.3">
      <c r="B107" s="2"/>
      <c r="C107" s="2"/>
      <c r="D107" s="2"/>
      <c r="E107" s="2"/>
      <c r="F107" s="2"/>
      <c r="G107" s="2"/>
      <c r="H107" s="16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5" ht="14.4" x14ac:dyDescent="0.3">
      <c r="B108" s="2"/>
      <c r="C108" s="2"/>
      <c r="D108" s="2"/>
      <c r="E108" s="2"/>
      <c r="F108" s="2"/>
      <c r="G108" s="2"/>
      <c r="H108" s="16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5" ht="14.4" x14ac:dyDescent="0.3">
      <c r="B109" s="2"/>
      <c r="C109" s="2"/>
      <c r="D109" s="2"/>
      <c r="E109" s="2"/>
      <c r="F109" s="2"/>
      <c r="G109" s="2"/>
      <c r="H109" s="16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5" ht="14.4" x14ac:dyDescent="0.3">
      <c r="B110" s="2"/>
      <c r="C110" s="2"/>
      <c r="D110" s="2"/>
      <c r="E110" s="2"/>
      <c r="F110" s="2"/>
      <c r="G110" s="2"/>
      <c r="H110" s="16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5" ht="14.4" x14ac:dyDescent="0.3">
      <c r="B111" s="2"/>
      <c r="C111" s="2"/>
      <c r="D111" s="2"/>
      <c r="E111" s="2"/>
      <c r="F111" s="2"/>
      <c r="G111" s="2"/>
      <c r="H111" s="16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5" ht="14.4" x14ac:dyDescent="0.3">
      <c r="B112" s="2"/>
      <c r="C112" s="2"/>
      <c r="D112" s="2"/>
      <c r="E112" s="2"/>
      <c r="F112" s="2"/>
      <c r="G112" s="2"/>
      <c r="H112" s="16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2:24" ht="14.4" x14ac:dyDescent="0.3">
      <c r="B113" s="2"/>
      <c r="C113" s="2"/>
      <c r="D113" s="2"/>
      <c r="E113" s="2"/>
      <c r="F113" s="2"/>
      <c r="G113" s="2"/>
      <c r="H113" s="16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2:24" ht="14.4" x14ac:dyDescent="0.3">
      <c r="B114" s="2"/>
      <c r="C114" s="2"/>
      <c r="D114" s="2"/>
      <c r="E114" s="2"/>
      <c r="F114" s="2"/>
      <c r="G114" s="2"/>
      <c r="H114" s="16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2:24" ht="14.4" x14ac:dyDescent="0.3">
      <c r="B115" s="2"/>
      <c r="C115" s="2"/>
      <c r="D115" s="2"/>
      <c r="E115" s="2"/>
      <c r="F115" s="2"/>
      <c r="G115" s="2"/>
      <c r="H115" s="16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2:24" ht="14.4" x14ac:dyDescent="0.3">
      <c r="B116" s="2"/>
      <c r="C116" s="2"/>
      <c r="D116" s="2"/>
      <c r="E116" s="2"/>
      <c r="F116" s="2"/>
      <c r="G116" s="2"/>
      <c r="H116" s="16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2:24" ht="14.4" x14ac:dyDescent="0.3">
      <c r="B117" s="2"/>
      <c r="C117" s="2"/>
      <c r="D117" s="2"/>
      <c r="E117" s="2"/>
      <c r="F117" s="2"/>
      <c r="G117" s="2"/>
      <c r="H117" s="16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2:24" ht="14.4" x14ac:dyDescent="0.3">
      <c r="B118" s="2"/>
      <c r="C118" s="2"/>
      <c r="D118" s="2"/>
      <c r="E118" s="2"/>
      <c r="F118" s="2"/>
      <c r="G118" s="2"/>
      <c r="H118" s="16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2:24" ht="14.4" x14ac:dyDescent="0.3">
      <c r="B119" s="2"/>
      <c r="C119" s="2"/>
      <c r="D119" s="2"/>
      <c r="E119" s="2"/>
      <c r="F119" s="2"/>
      <c r="G119" s="2"/>
      <c r="H119" s="16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2:24" ht="14.4" x14ac:dyDescent="0.3">
      <c r="B120" s="2"/>
      <c r="C120" s="2"/>
      <c r="D120" s="2"/>
      <c r="E120" s="2"/>
      <c r="F120" s="2"/>
      <c r="G120" s="2"/>
      <c r="H120" s="16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2:24" ht="14.4" x14ac:dyDescent="0.3">
      <c r="B121" s="2"/>
      <c r="C121" s="2"/>
      <c r="D121" s="2"/>
      <c r="E121" s="2"/>
      <c r="F121" s="2"/>
      <c r="G121" s="2"/>
      <c r="H121" s="16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2:24" ht="14.4" x14ac:dyDescent="0.3">
      <c r="B122" s="2"/>
      <c r="C122" s="2"/>
      <c r="D122" s="2"/>
      <c r="E122" s="2"/>
      <c r="F122" s="2"/>
      <c r="G122" s="2"/>
      <c r="H122" s="16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2:24" ht="14.4" x14ac:dyDescent="0.3">
      <c r="B123" s="2"/>
      <c r="C123" s="2"/>
      <c r="D123" s="2"/>
      <c r="E123" s="2"/>
      <c r="F123" s="2"/>
      <c r="G123" s="2"/>
      <c r="H123" s="16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2:24" ht="14.4" x14ac:dyDescent="0.3">
      <c r="B124" s="2"/>
      <c r="C124" s="2"/>
      <c r="D124" s="2"/>
      <c r="E124" s="2"/>
      <c r="F124" s="2"/>
      <c r="G124" s="2"/>
      <c r="H124" s="16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2:24" ht="14.4" x14ac:dyDescent="0.3">
      <c r="B125" s="2"/>
      <c r="C125" s="2"/>
      <c r="D125" s="2"/>
      <c r="E125" s="2"/>
      <c r="F125" s="2"/>
      <c r="G125" s="2"/>
      <c r="H125" s="16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2:24" ht="14.4" x14ac:dyDescent="0.3">
      <c r="B126" s="2"/>
      <c r="C126" s="2"/>
      <c r="D126" s="2"/>
      <c r="E126" s="2"/>
      <c r="F126" s="2"/>
      <c r="G126" s="2"/>
      <c r="H126" s="16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2:24" ht="14.4" x14ac:dyDescent="0.3">
      <c r="B127" s="2"/>
      <c r="C127" s="2"/>
      <c r="D127" s="2"/>
      <c r="E127" s="2"/>
      <c r="F127" s="2"/>
      <c r="G127" s="2"/>
      <c r="H127" s="16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2:24" ht="14.4" x14ac:dyDescent="0.3">
      <c r="B128" s="2"/>
      <c r="C128" s="2"/>
      <c r="D128" s="2"/>
      <c r="E128" s="2"/>
      <c r="F128" s="2"/>
      <c r="G128" s="2"/>
      <c r="H128" s="16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2:24" ht="14.4" x14ac:dyDescent="0.3">
      <c r="B129" s="2"/>
      <c r="C129" s="2"/>
      <c r="D129" s="2"/>
      <c r="E129" s="2"/>
      <c r="F129" s="2"/>
      <c r="G129" s="2"/>
      <c r="H129" s="16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2:24" ht="14.4" x14ac:dyDescent="0.3">
      <c r="B130" s="2"/>
      <c r="C130" s="2"/>
      <c r="D130" s="2"/>
      <c r="E130" s="2"/>
      <c r="F130" s="2"/>
      <c r="G130" s="2"/>
      <c r="H130" s="16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2:24" ht="14.4" x14ac:dyDescent="0.3">
      <c r="B131" s="2"/>
      <c r="C131" s="2"/>
      <c r="D131" s="2"/>
      <c r="E131" s="2"/>
      <c r="F131" s="2"/>
      <c r="G131" s="2"/>
      <c r="H131" s="16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2:24" ht="14.4" x14ac:dyDescent="0.3">
      <c r="B132" s="2"/>
      <c r="C132" s="2"/>
      <c r="D132" s="2"/>
      <c r="E132" s="2"/>
      <c r="F132" s="2"/>
      <c r="G132" s="2"/>
      <c r="H132" s="16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2:24" ht="14.4" x14ac:dyDescent="0.3">
      <c r="B133" s="2"/>
      <c r="C133" s="2"/>
      <c r="D133" s="2"/>
      <c r="E133" s="2"/>
      <c r="F133" s="2"/>
      <c r="G133" s="2"/>
      <c r="H133" s="16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2:24" ht="14.4" x14ac:dyDescent="0.3">
      <c r="B134" s="2"/>
      <c r="C134" s="2"/>
      <c r="D134" s="2"/>
      <c r="E134" s="2"/>
      <c r="F134" s="2"/>
      <c r="G134" s="2"/>
      <c r="H134" s="16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2:24" ht="14.4" x14ac:dyDescent="0.3">
      <c r="B135" s="2"/>
      <c r="C135" s="2"/>
      <c r="D135" s="2"/>
      <c r="E135" s="2"/>
      <c r="F135" s="2"/>
      <c r="G135" s="2"/>
      <c r="H135" s="16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2:24" ht="14.4" x14ac:dyDescent="0.3">
      <c r="B136" s="2"/>
      <c r="C136" s="2"/>
      <c r="D136" s="2"/>
      <c r="E136" s="2"/>
      <c r="F136" s="2"/>
      <c r="G136" s="2"/>
      <c r="H136" s="16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2:24" ht="14.4" x14ac:dyDescent="0.3">
      <c r="B137" s="2"/>
      <c r="C137" s="2"/>
      <c r="D137" s="2"/>
      <c r="E137" s="2"/>
      <c r="F137" s="2"/>
      <c r="G137" s="2"/>
      <c r="H137" s="16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2:24" ht="14.4" x14ac:dyDescent="0.3">
      <c r="B138" s="2"/>
      <c r="C138" s="2"/>
      <c r="D138" s="2"/>
      <c r="E138" s="2"/>
      <c r="F138" s="2"/>
      <c r="G138" s="2"/>
      <c r="H138" s="16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2:24" ht="14.4" x14ac:dyDescent="0.3">
      <c r="B139" s="2"/>
      <c r="C139" s="2"/>
      <c r="D139" s="2"/>
      <c r="E139" s="2"/>
      <c r="F139" s="2"/>
      <c r="G139" s="2"/>
      <c r="H139" s="16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2:24" ht="14.4" x14ac:dyDescent="0.3">
      <c r="B140" s="2"/>
      <c r="C140" s="2"/>
      <c r="D140" s="2"/>
      <c r="E140" s="2"/>
      <c r="F140" s="2"/>
      <c r="G140" s="2"/>
      <c r="H140" s="16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2:24" ht="14.4" x14ac:dyDescent="0.3">
      <c r="B141" s="2"/>
      <c r="C141" s="2"/>
      <c r="D141" s="2"/>
      <c r="E141" s="2"/>
      <c r="F141" s="2"/>
      <c r="G141" s="2"/>
      <c r="H141" s="16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2:24" ht="14.4" x14ac:dyDescent="0.3">
      <c r="B142" s="2"/>
      <c r="C142" s="2"/>
      <c r="D142" s="2"/>
      <c r="E142" s="2"/>
      <c r="F142" s="2"/>
      <c r="G142" s="2"/>
      <c r="H142" s="16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2:24" ht="14.4" x14ac:dyDescent="0.3">
      <c r="B143" s="2"/>
      <c r="C143" s="2"/>
      <c r="D143" s="2"/>
      <c r="E143" s="2"/>
      <c r="F143" s="2"/>
      <c r="G143" s="2"/>
      <c r="H143" s="16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2:24" ht="14.4" x14ac:dyDescent="0.3">
      <c r="B144" s="2"/>
      <c r="C144" s="2"/>
      <c r="D144" s="2"/>
      <c r="E144" s="2"/>
      <c r="F144" s="2"/>
      <c r="G144" s="2"/>
      <c r="H144" s="16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2:24" ht="14.4" x14ac:dyDescent="0.3">
      <c r="B145" s="2"/>
      <c r="C145" s="2"/>
      <c r="D145" s="2"/>
      <c r="E145" s="2"/>
      <c r="F145" s="2"/>
      <c r="G145" s="2"/>
      <c r="H145" s="16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2:24" ht="14.4" x14ac:dyDescent="0.3">
      <c r="B146" s="2"/>
      <c r="C146" s="2"/>
      <c r="D146" s="2"/>
      <c r="E146" s="2"/>
      <c r="F146" s="2"/>
      <c r="G146" s="2"/>
      <c r="H146" s="16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2:24" ht="14.4" x14ac:dyDescent="0.3">
      <c r="B147" s="2"/>
      <c r="C147" s="2"/>
      <c r="D147" s="2"/>
      <c r="E147" s="2"/>
      <c r="F147" s="2"/>
      <c r="G147" s="2"/>
      <c r="H147" s="16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2:24" ht="14.4" x14ac:dyDescent="0.3">
      <c r="B148" s="2"/>
      <c r="C148" s="2"/>
      <c r="D148" s="2"/>
      <c r="E148" s="2"/>
      <c r="F148" s="2"/>
      <c r="G148" s="2"/>
      <c r="H148" s="16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2:24" ht="14.4" x14ac:dyDescent="0.3">
      <c r="B149" s="2"/>
      <c r="C149" s="2"/>
      <c r="D149" s="2"/>
      <c r="E149" s="2"/>
      <c r="F149" s="2"/>
      <c r="G149" s="2"/>
      <c r="H149" s="16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2:24" ht="14.4" x14ac:dyDescent="0.3">
      <c r="B150" s="2"/>
      <c r="C150" s="2"/>
      <c r="D150" s="2"/>
      <c r="E150" s="2"/>
      <c r="F150" s="2"/>
      <c r="G150" s="2"/>
      <c r="H150" s="16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2:24" ht="14.4" x14ac:dyDescent="0.3">
      <c r="B151" s="2"/>
      <c r="C151" s="2"/>
      <c r="D151" s="2"/>
      <c r="E151" s="2"/>
      <c r="F151" s="2"/>
      <c r="G151" s="2"/>
      <c r="H151" s="16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2:24" ht="14.4" x14ac:dyDescent="0.3">
      <c r="B152" s="2"/>
      <c r="C152" s="2"/>
      <c r="D152" s="2"/>
      <c r="E152" s="2"/>
      <c r="F152" s="2"/>
      <c r="G152" s="2"/>
      <c r="H152" s="16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2:24" ht="14.4" x14ac:dyDescent="0.3">
      <c r="B153" s="2"/>
      <c r="C153" s="2"/>
      <c r="D153" s="2"/>
      <c r="E153" s="2"/>
      <c r="F153" s="2"/>
      <c r="G153" s="2"/>
      <c r="H153" s="16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2:24" ht="14.4" x14ac:dyDescent="0.3">
      <c r="B154" s="2"/>
      <c r="C154" s="2"/>
      <c r="D154" s="2"/>
      <c r="E154" s="2"/>
      <c r="F154" s="2"/>
      <c r="G154" s="2"/>
      <c r="H154" s="16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2:24" ht="14.4" x14ac:dyDescent="0.3">
      <c r="B155" s="2"/>
      <c r="C155" s="2"/>
      <c r="D155" s="2"/>
      <c r="E155" s="2"/>
      <c r="F155" s="2"/>
      <c r="G155" s="2"/>
      <c r="H155" s="16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2:24" ht="14.4" x14ac:dyDescent="0.3">
      <c r="B156" s="2"/>
      <c r="C156" s="2"/>
      <c r="D156" s="2"/>
      <c r="E156" s="2"/>
      <c r="F156" s="2"/>
      <c r="G156" s="2"/>
      <c r="H156" s="16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2:24" ht="14.4" x14ac:dyDescent="0.3">
      <c r="B157" s="2"/>
      <c r="C157" s="2"/>
      <c r="D157" s="2"/>
      <c r="E157" s="2"/>
      <c r="F157" s="2"/>
      <c r="G157" s="2"/>
      <c r="H157" s="16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2:24" ht="14.4" x14ac:dyDescent="0.3">
      <c r="B158" s="2"/>
      <c r="C158" s="2"/>
      <c r="D158" s="2"/>
      <c r="E158" s="2"/>
      <c r="F158" s="2"/>
      <c r="G158" s="2"/>
      <c r="H158" s="16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2:24" ht="14.4" x14ac:dyDescent="0.3">
      <c r="B159" s="2"/>
      <c r="C159" s="2"/>
      <c r="D159" s="2"/>
      <c r="E159" s="2"/>
      <c r="F159" s="2"/>
      <c r="G159" s="2"/>
      <c r="H159" s="16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2:24" ht="14.4" x14ac:dyDescent="0.3">
      <c r="B160" s="2"/>
      <c r="C160" s="2"/>
      <c r="D160" s="2"/>
      <c r="E160" s="2"/>
      <c r="F160" s="2"/>
      <c r="G160" s="2"/>
      <c r="H160" s="16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2:24" ht="14.4" x14ac:dyDescent="0.3">
      <c r="B161" s="2"/>
      <c r="C161" s="2"/>
      <c r="D161" s="2"/>
      <c r="E161" s="2"/>
      <c r="F161" s="2"/>
      <c r="G161" s="2"/>
      <c r="H161" s="16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2:24" ht="14.4" x14ac:dyDescent="0.3">
      <c r="B162" s="2"/>
      <c r="C162" s="2"/>
      <c r="D162" s="2"/>
      <c r="E162" s="2"/>
      <c r="F162" s="2"/>
      <c r="G162" s="2"/>
      <c r="H162" s="16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2:24" ht="14.4" x14ac:dyDescent="0.3">
      <c r="B163" s="2"/>
      <c r="C163" s="2"/>
      <c r="D163" s="2"/>
      <c r="E163" s="2"/>
      <c r="F163" s="2"/>
      <c r="G163" s="2"/>
      <c r="H163" s="16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2:24" ht="14.4" x14ac:dyDescent="0.3">
      <c r="B164" s="2"/>
      <c r="C164" s="2"/>
      <c r="D164" s="2"/>
      <c r="E164" s="2"/>
      <c r="F164" s="2"/>
      <c r="G164" s="2"/>
      <c r="H164" s="16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2:24" ht="14.4" x14ac:dyDescent="0.3">
      <c r="B165" s="2"/>
      <c r="C165" s="2"/>
      <c r="D165" s="2"/>
      <c r="E165" s="2"/>
      <c r="F165" s="2"/>
      <c r="G165" s="2"/>
      <c r="H165" s="16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2:24" ht="14.4" x14ac:dyDescent="0.3">
      <c r="B166" s="2"/>
      <c r="C166" s="2"/>
      <c r="D166" s="2"/>
      <c r="E166" s="2"/>
      <c r="F166" s="2"/>
      <c r="G166" s="2"/>
      <c r="H166" s="16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2:24" ht="14.4" x14ac:dyDescent="0.3">
      <c r="B167" s="2"/>
      <c r="C167" s="2"/>
      <c r="D167" s="2"/>
      <c r="E167" s="2"/>
      <c r="F167" s="2"/>
      <c r="G167" s="2"/>
      <c r="H167" s="16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2:24" ht="14.4" x14ac:dyDescent="0.3">
      <c r="B168" s="2"/>
      <c r="C168" s="2"/>
      <c r="D168" s="2"/>
      <c r="E168" s="2"/>
      <c r="F168" s="2"/>
      <c r="G168" s="2"/>
      <c r="H168" s="16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2:24" ht="14.4" x14ac:dyDescent="0.3">
      <c r="B169" s="2"/>
      <c r="C169" s="2"/>
      <c r="D169" s="2"/>
      <c r="E169" s="2"/>
      <c r="F169" s="2"/>
      <c r="G169" s="2"/>
      <c r="H169" s="16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2:24" ht="14.4" x14ac:dyDescent="0.3">
      <c r="B170" s="2"/>
      <c r="C170" s="2"/>
      <c r="D170" s="2"/>
      <c r="E170" s="2"/>
      <c r="F170" s="2"/>
      <c r="G170" s="2"/>
      <c r="H170" s="16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2:24" ht="14.4" x14ac:dyDescent="0.3">
      <c r="B171" s="2"/>
      <c r="C171" s="2"/>
      <c r="D171" s="2"/>
      <c r="E171" s="2"/>
      <c r="F171" s="2"/>
      <c r="G171" s="2"/>
      <c r="H171" s="16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2:24" ht="14.4" x14ac:dyDescent="0.3">
      <c r="B172" s="2"/>
      <c r="C172" s="2"/>
      <c r="D172" s="2"/>
      <c r="E172" s="2"/>
      <c r="F172" s="2"/>
      <c r="G172" s="2"/>
      <c r="H172" s="16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2:24" ht="14.4" x14ac:dyDescent="0.3">
      <c r="B173" s="2"/>
      <c r="C173" s="2"/>
      <c r="D173" s="2"/>
      <c r="E173" s="2"/>
      <c r="F173" s="2"/>
      <c r="G173" s="2"/>
      <c r="H173" s="16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2:24" ht="14.4" x14ac:dyDescent="0.3">
      <c r="B174" s="2"/>
      <c r="C174" s="2"/>
      <c r="D174" s="2"/>
      <c r="E174" s="2"/>
      <c r="F174" s="2"/>
      <c r="G174" s="2"/>
      <c r="H174" s="16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2:24" ht="14.4" x14ac:dyDescent="0.3">
      <c r="B175" s="2"/>
      <c r="C175" s="2"/>
      <c r="D175" s="2"/>
      <c r="E175" s="2"/>
      <c r="F175" s="2"/>
      <c r="G175" s="2"/>
      <c r="H175" s="16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2:24" ht="14.4" x14ac:dyDescent="0.3">
      <c r="B176" s="2"/>
      <c r="C176" s="2"/>
      <c r="D176" s="2"/>
      <c r="E176" s="2"/>
      <c r="F176" s="2"/>
      <c r="G176" s="2"/>
      <c r="H176" s="16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2:24" ht="14.4" x14ac:dyDescent="0.3">
      <c r="B177" s="2"/>
      <c r="C177" s="2"/>
      <c r="D177" s="2"/>
      <c r="E177" s="2"/>
      <c r="F177" s="2"/>
      <c r="G177" s="2"/>
      <c r="H177" s="16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2:24" ht="14.4" x14ac:dyDescent="0.3">
      <c r="B178" s="2"/>
      <c r="C178" s="2"/>
      <c r="D178" s="2"/>
      <c r="E178" s="2"/>
      <c r="F178" s="2"/>
      <c r="G178" s="2"/>
      <c r="H178" s="16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2:24" ht="14.4" x14ac:dyDescent="0.3">
      <c r="B179" s="2"/>
      <c r="C179" s="2"/>
      <c r="D179" s="2"/>
      <c r="E179" s="2"/>
      <c r="F179" s="2"/>
      <c r="G179" s="2"/>
      <c r="H179" s="16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2:24" ht="14.4" x14ac:dyDescent="0.3">
      <c r="B180" s="2"/>
      <c r="C180" s="2"/>
      <c r="D180" s="2"/>
      <c r="E180" s="2"/>
      <c r="F180" s="2"/>
      <c r="G180" s="2"/>
      <c r="H180" s="16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2:24" ht="14.4" x14ac:dyDescent="0.3">
      <c r="B181" s="2"/>
      <c r="C181" s="2"/>
      <c r="D181" s="2"/>
      <c r="E181" s="2"/>
      <c r="F181" s="2"/>
      <c r="G181" s="2"/>
      <c r="H181" s="16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2:24" ht="14.4" x14ac:dyDescent="0.3">
      <c r="B182" s="2"/>
      <c r="C182" s="2"/>
      <c r="D182" s="2"/>
      <c r="E182" s="2"/>
      <c r="F182" s="2"/>
      <c r="G182" s="2"/>
      <c r="H182" s="16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2:24" ht="14.4" x14ac:dyDescent="0.3">
      <c r="B183" s="2"/>
      <c r="C183" s="2"/>
      <c r="D183" s="2"/>
      <c r="E183" s="2"/>
      <c r="F183" s="2"/>
      <c r="G183" s="2"/>
      <c r="H183" s="16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2:24" ht="14.4" x14ac:dyDescent="0.3">
      <c r="B184" s="2"/>
      <c r="C184" s="2"/>
      <c r="D184" s="2"/>
      <c r="E184" s="2"/>
      <c r="F184" s="2"/>
      <c r="G184" s="2"/>
      <c r="H184" s="16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2:24" ht="14.4" x14ac:dyDescent="0.3">
      <c r="B185" s="2"/>
      <c r="C185" s="2"/>
      <c r="D185" s="2"/>
      <c r="E185" s="2"/>
      <c r="F185" s="2"/>
      <c r="G185" s="2"/>
      <c r="H185" s="16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2:24" ht="14.4" x14ac:dyDescent="0.3">
      <c r="B186" s="2"/>
      <c r="C186" s="2"/>
      <c r="D186" s="2"/>
      <c r="E186" s="2"/>
      <c r="F186" s="2"/>
      <c r="G186" s="2"/>
      <c r="H186" s="16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2:24" ht="14.4" x14ac:dyDescent="0.3">
      <c r="B187" s="2"/>
      <c r="C187" s="2"/>
      <c r="D187" s="2"/>
      <c r="E187" s="2"/>
      <c r="F187" s="2"/>
      <c r="G187" s="2"/>
      <c r="H187" s="16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2:24" ht="14.4" x14ac:dyDescent="0.3">
      <c r="B188" s="2"/>
      <c r="C188" s="2"/>
      <c r="D188" s="2"/>
      <c r="E188" s="2"/>
      <c r="F188" s="2"/>
      <c r="G188" s="2"/>
      <c r="H188" s="16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2:24" ht="14.4" x14ac:dyDescent="0.3">
      <c r="B189" s="2"/>
      <c r="C189" s="2"/>
      <c r="D189" s="2"/>
      <c r="E189" s="2"/>
      <c r="F189" s="2"/>
      <c r="G189" s="2"/>
      <c r="H189" s="16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2:24" ht="14.4" x14ac:dyDescent="0.3">
      <c r="B190" s="2"/>
      <c r="C190" s="2"/>
      <c r="D190" s="2"/>
      <c r="E190" s="2"/>
      <c r="F190" s="2"/>
      <c r="G190" s="2"/>
      <c r="H190" s="16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2:24" ht="14.4" x14ac:dyDescent="0.3">
      <c r="B191" s="2"/>
      <c r="C191" s="2"/>
      <c r="D191" s="2"/>
      <c r="E191" s="2"/>
      <c r="F191" s="2"/>
      <c r="G191" s="2"/>
      <c r="H191" s="16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2:24" ht="14.4" x14ac:dyDescent="0.3">
      <c r="B192" s="2"/>
      <c r="C192" s="2"/>
      <c r="D192" s="2"/>
      <c r="E192" s="2"/>
      <c r="F192" s="2"/>
      <c r="G192" s="2"/>
      <c r="H192" s="16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2:24" ht="14.4" x14ac:dyDescent="0.3">
      <c r="B193" s="2"/>
      <c r="C193" s="2"/>
      <c r="D193" s="2"/>
      <c r="E193" s="2"/>
      <c r="F193" s="2"/>
      <c r="G193" s="2"/>
      <c r="H193" s="16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2:24" ht="14.4" x14ac:dyDescent="0.3">
      <c r="B194" s="2"/>
      <c r="C194" s="2"/>
      <c r="D194" s="2"/>
      <c r="E194" s="2"/>
      <c r="F194" s="2"/>
      <c r="G194" s="2"/>
      <c r="H194" s="16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2:24" ht="14.4" x14ac:dyDescent="0.3">
      <c r="B195" s="2"/>
      <c r="C195" s="2"/>
      <c r="D195" s="2"/>
      <c r="E195" s="2"/>
      <c r="F195" s="2"/>
      <c r="G195" s="2"/>
      <c r="H195" s="16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2:24" ht="14.4" x14ac:dyDescent="0.3">
      <c r="B196" s="2"/>
      <c r="C196" s="2"/>
      <c r="D196" s="2"/>
      <c r="E196" s="2"/>
      <c r="F196" s="2"/>
      <c r="G196" s="2"/>
      <c r="H196" s="16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2:24" ht="14.4" x14ac:dyDescent="0.3">
      <c r="B197" s="2"/>
      <c r="C197" s="2"/>
      <c r="D197" s="2"/>
      <c r="E197" s="2"/>
      <c r="F197" s="2"/>
      <c r="G197" s="2"/>
      <c r="H197" s="16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2:24" ht="14.4" x14ac:dyDescent="0.3">
      <c r="B198" s="2"/>
      <c r="C198" s="2"/>
      <c r="D198" s="2"/>
      <c r="E198" s="2"/>
      <c r="F198" s="2"/>
      <c r="G198" s="2"/>
      <c r="H198" s="16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2:24" ht="14.4" x14ac:dyDescent="0.3">
      <c r="B199" s="2"/>
      <c r="C199" s="2"/>
      <c r="D199" s="2"/>
      <c r="E199" s="2"/>
      <c r="F199" s="2"/>
      <c r="G199" s="2"/>
      <c r="H199" s="16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2:24" ht="14.4" x14ac:dyDescent="0.3">
      <c r="B200" s="2"/>
      <c r="C200" s="2"/>
      <c r="D200" s="2"/>
      <c r="E200" s="2"/>
      <c r="F200" s="2"/>
      <c r="G200" s="2"/>
      <c r="H200" s="16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2:24" ht="14.4" x14ac:dyDescent="0.3">
      <c r="B201" s="2"/>
      <c r="C201" s="2"/>
      <c r="D201" s="2"/>
      <c r="E201" s="2"/>
      <c r="F201" s="2"/>
      <c r="G201" s="2"/>
      <c r="H201" s="16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2:24" ht="14.4" x14ac:dyDescent="0.3">
      <c r="B202" s="2"/>
      <c r="C202" s="2"/>
      <c r="D202" s="2"/>
      <c r="E202" s="2"/>
      <c r="F202" s="2"/>
      <c r="G202" s="2"/>
      <c r="H202" s="16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2:24" ht="14.4" x14ac:dyDescent="0.3">
      <c r="B203" s="2"/>
      <c r="C203" s="2"/>
      <c r="D203" s="2"/>
      <c r="E203" s="2"/>
      <c r="F203" s="2"/>
      <c r="G203" s="2"/>
      <c r="H203" s="16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2:24" ht="14.4" x14ac:dyDescent="0.3">
      <c r="B204" s="2"/>
      <c r="C204" s="2"/>
      <c r="D204" s="2"/>
      <c r="E204" s="2"/>
      <c r="F204" s="2"/>
      <c r="G204" s="2"/>
      <c r="H204" s="16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2:24" ht="14.4" x14ac:dyDescent="0.3">
      <c r="B205" s="2"/>
      <c r="C205" s="2"/>
      <c r="D205" s="2"/>
      <c r="E205" s="2"/>
      <c r="F205" s="2"/>
      <c r="G205" s="2"/>
      <c r="H205" s="16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2:24" ht="14.4" x14ac:dyDescent="0.3">
      <c r="B206" s="2"/>
      <c r="C206" s="2"/>
      <c r="D206" s="2"/>
      <c r="E206" s="2"/>
      <c r="F206" s="2"/>
      <c r="G206" s="2"/>
      <c r="H206" s="16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2:24" ht="14.4" x14ac:dyDescent="0.3">
      <c r="B207" s="2"/>
      <c r="C207" s="2"/>
      <c r="D207" s="2"/>
      <c r="E207" s="2"/>
      <c r="F207" s="2"/>
      <c r="G207" s="2"/>
      <c r="H207" s="16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2:24" ht="14.4" x14ac:dyDescent="0.3">
      <c r="B208" s="2"/>
      <c r="C208" s="2"/>
      <c r="D208" s="2"/>
      <c r="E208" s="2"/>
      <c r="F208" s="2"/>
      <c r="G208" s="2"/>
      <c r="H208" s="16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2:24" ht="14.4" x14ac:dyDescent="0.3">
      <c r="B209" s="2"/>
      <c r="C209" s="2"/>
      <c r="D209" s="2"/>
      <c r="E209" s="2"/>
      <c r="F209" s="2"/>
      <c r="G209" s="2"/>
      <c r="H209" s="16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2:24" ht="14.4" x14ac:dyDescent="0.3">
      <c r="B210" s="2"/>
      <c r="C210" s="2"/>
      <c r="D210" s="2"/>
      <c r="E210" s="2"/>
      <c r="F210" s="2"/>
      <c r="G210" s="2"/>
      <c r="H210" s="16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2:24" ht="14.4" x14ac:dyDescent="0.3">
      <c r="B211" s="2"/>
      <c r="C211" s="2"/>
      <c r="D211" s="2"/>
      <c r="E211" s="2"/>
      <c r="F211" s="2"/>
      <c r="G211" s="2"/>
      <c r="H211" s="16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2:24" ht="14.4" x14ac:dyDescent="0.3">
      <c r="B212" s="2"/>
      <c r="C212" s="2"/>
      <c r="D212" s="2"/>
      <c r="E212" s="2"/>
      <c r="F212" s="2"/>
      <c r="G212" s="2"/>
      <c r="H212" s="16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2:24" ht="14.4" x14ac:dyDescent="0.3">
      <c r="B213" s="2"/>
      <c r="C213" s="2"/>
      <c r="D213" s="2"/>
      <c r="E213" s="2"/>
      <c r="F213" s="2"/>
      <c r="G213" s="2"/>
      <c r="H213" s="16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2:24" ht="14.4" x14ac:dyDescent="0.3">
      <c r="B214" s="2"/>
      <c r="C214" s="2"/>
      <c r="D214" s="2"/>
      <c r="E214" s="2"/>
      <c r="F214" s="2"/>
      <c r="G214" s="2"/>
      <c r="H214" s="16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2:24" ht="14.4" x14ac:dyDescent="0.3">
      <c r="B215" s="2"/>
      <c r="C215" s="2"/>
      <c r="D215" s="2"/>
      <c r="E215" s="2"/>
      <c r="F215" s="2"/>
      <c r="G215" s="2"/>
      <c r="H215" s="16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2:24" ht="14.4" x14ac:dyDescent="0.3">
      <c r="B216" s="2"/>
      <c r="C216" s="2"/>
      <c r="D216" s="2"/>
      <c r="E216" s="2"/>
      <c r="F216" s="2"/>
      <c r="G216" s="2"/>
      <c r="H216" s="161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2:24" ht="14.4" x14ac:dyDescent="0.3">
      <c r="B217" s="2"/>
      <c r="C217" s="2"/>
      <c r="D217" s="2"/>
      <c r="E217" s="2"/>
      <c r="F217" s="2"/>
      <c r="G217" s="2"/>
      <c r="H217" s="161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2:24" ht="14.4" x14ac:dyDescent="0.3">
      <c r="B218" s="2"/>
      <c r="C218" s="2"/>
      <c r="D218" s="2"/>
      <c r="E218" s="2"/>
      <c r="F218" s="2"/>
      <c r="G218" s="2"/>
      <c r="H218" s="161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2:24" ht="14.4" x14ac:dyDescent="0.3">
      <c r="B219" s="2"/>
      <c r="C219" s="2"/>
      <c r="D219" s="2"/>
      <c r="E219" s="2"/>
      <c r="F219" s="2"/>
      <c r="G219" s="2"/>
      <c r="H219" s="161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2:24" ht="14.4" x14ac:dyDescent="0.3">
      <c r="B220" s="2"/>
      <c r="C220" s="2"/>
      <c r="D220" s="2"/>
      <c r="E220" s="2"/>
      <c r="F220" s="2"/>
      <c r="G220" s="2"/>
      <c r="H220" s="161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2:24" ht="14.4" x14ac:dyDescent="0.3">
      <c r="B221" s="2"/>
      <c r="C221" s="2"/>
      <c r="D221" s="2"/>
      <c r="E221" s="2"/>
      <c r="F221" s="2"/>
      <c r="G221" s="2"/>
      <c r="H221" s="161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2:24" ht="14.4" x14ac:dyDescent="0.3">
      <c r="B222" s="2"/>
      <c r="C222" s="2"/>
      <c r="D222" s="2"/>
      <c r="E222" s="2"/>
      <c r="F222" s="2"/>
      <c r="G222" s="2"/>
      <c r="H222" s="161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2:24" ht="14.4" x14ac:dyDescent="0.3">
      <c r="B223" s="2"/>
      <c r="C223" s="2"/>
      <c r="D223" s="2"/>
      <c r="E223" s="2"/>
      <c r="F223" s="2"/>
      <c r="G223" s="2"/>
      <c r="H223" s="161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2:24" ht="14.4" x14ac:dyDescent="0.3">
      <c r="B224" s="2"/>
      <c r="C224" s="2"/>
      <c r="D224" s="2"/>
      <c r="E224" s="2"/>
      <c r="F224" s="2"/>
      <c r="G224" s="2"/>
      <c r="H224" s="161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2:24" ht="14.4" x14ac:dyDescent="0.3">
      <c r="B225" s="2"/>
      <c r="C225" s="2"/>
      <c r="D225" s="2"/>
      <c r="E225" s="2"/>
      <c r="F225" s="2"/>
      <c r="G225" s="2"/>
      <c r="H225" s="161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2:24" ht="14.4" x14ac:dyDescent="0.3">
      <c r="B226" s="2"/>
      <c r="C226" s="2"/>
      <c r="D226" s="2"/>
      <c r="E226" s="2"/>
      <c r="F226" s="2"/>
      <c r="G226" s="2"/>
      <c r="H226" s="161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2:24" ht="14.4" x14ac:dyDescent="0.3">
      <c r="B227" s="2"/>
      <c r="C227" s="2"/>
      <c r="D227" s="2"/>
      <c r="E227" s="2"/>
      <c r="F227" s="2"/>
      <c r="G227" s="2"/>
      <c r="H227" s="161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2:24" ht="14.4" x14ac:dyDescent="0.3">
      <c r="B228" s="2"/>
      <c r="C228" s="2"/>
      <c r="D228" s="2"/>
      <c r="E228" s="2"/>
      <c r="F228" s="2"/>
      <c r="G228" s="2"/>
      <c r="H228" s="161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2:24" ht="14.4" x14ac:dyDescent="0.3">
      <c r="B229" s="2"/>
      <c r="C229" s="2"/>
      <c r="D229" s="2"/>
      <c r="E229" s="2"/>
      <c r="F229" s="2"/>
      <c r="G229" s="2"/>
      <c r="H229" s="161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2:24" ht="14.4" x14ac:dyDescent="0.3">
      <c r="B230" s="2"/>
      <c r="C230" s="2"/>
      <c r="D230" s="2"/>
      <c r="E230" s="2"/>
      <c r="F230" s="2"/>
      <c r="G230" s="2"/>
      <c r="H230" s="161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2:24" ht="14.4" x14ac:dyDescent="0.3">
      <c r="B231" s="2"/>
      <c r="C231" s="2"/>
      <c r="D231" s="2"/>
      <c r="E231" s="2"/>
      <c r="F231" s="2"/>
      <c r="G231" s="2"/>
      <c r="H231" s="161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2:24" ht="14.4" x14ac:dyDescent="0.3">
      <c r="B232" s="2"/>
      <c r="C232" s="2"/>
      <c r="D232" s="2"/>
      <c r="E232" s="2"/>
      <c r="F232" s="2"/>
      <c r="G232" s="2"/>
      <c r="H232" s="161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2:24" ht="14.4" x14ac:dyDescent="0.3">
      <c r="B233" s="2"/>
      <c r="C233" s="2"/>
      <c r="D233" s="2"/>
      <c r="E233" s="2"/>
      <c r="F233" s="2"/>
      <c r="G233" s="2"/>
      <c r="H233" s="161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2:24" ht="14.4" x14ac:dyDescent="0.3">
      <c r="B234" s="2"/>
      <c r="C234" s="2"/>
      <c r="D234" s="2"/>
      <c r="E234" s="2"/>
      <c r="F234" s="2"/>
      <c r="G234" s="2"/>
      <c r="H234" s="161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2:24" ht="14.4" x14ac:dyDescent="0.3">
      <c r="B235" s="2"/>
      <c r="C235" s="2"/>
      <c r="D235" s="2"/>
      <c r="E235" s="2"/>
      <c r="F235" s="2"/>
      <c r="G235" s="2"/>
      <c r="H235" s="161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2:24" ht="14.4" x14ac:dyDescent="0.3">
      <c r="B236" s="2"/>
      <c r="C236" s="2"/>
      <c r="D236" s="2"/>
      <c r="E236" s="2"/>
      <c r="F236" s="2"/>
      <c r="G236" s="2"/>
      <c r="H236" s="161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2:24" ht="14.4" x14ac:dyDescent="0.3">
      <c r="B237" s="2"/>
      <c r="C237" s="2"/>
      <c r="D237" s="2"/>
      <c r="E237" s="2"/>
      <c r="F237" s="2"/>
      <c r="G237" s="2"/>
      <c r="H237" s="161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2:24" ht="14.4" x14ac:dyDescent="0.3">
      <c r="B238" s="2"/>
      <c r="C238" s="2"/>
      <c r="D238" s="2"/>
      <c r="E238" s="2"/>
      <c r="F238" s="2"/>
      <c r="G238" s="2"/>
      <c r="H238" s="161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2:24" ht="14.4" x14ac:dyDescent="0.3">
      <c r="B239" s="2"/>
      <c r="C239" s="2"/>
      <c r="D239" s="2"/>
      <c r="E239" s="2"/>
      <c r="F239" s="2"/>
      <c r="G239" s="2"/>
      <c r="H239" s="161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2:24" ht="14.4" x14ac:dyDescent="0.3">
      <c r="B240" s="2"/>
      <c r="C240" s="2"/>
      <c r="D240" s="2"/>
      <c r="E240" s="2"/>
      <c r="F240" s="2"/>
      <c r="G240" s="2"/>
      <c r="H240" s="161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2:24" ht="14.4" x14ac:dyDescent="0.3">
      <c r="B241" s="2"/>
      <c r="C241" s="2"/>
      <c r="D241" s="2"/>
      <c r="E241" s="2"/>
      <c r="F241" s="2"/>
      <c r="G241" s="2"/>
      <c r="H241" s="161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2:24" ht="14.4" x14ac:dyDescent="0.3">
      <c r="B242" s="2"/>
      <c r="C242" s="2"/>
      <c r="D242" s="2"/>
      <c r="E242" s="2"/>
      <c r="F242" s="2"/>
      <c r="G242" s="2"/>
      <c r="H242" s="161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2:24" ht="14.4" x14ac:dyDescent="0.3">
      <c r="B243" s="2"/>
      <c r="C243" s="2"/>
      <c r="D243" s="2"/>
      <c r="E243" s="2"/>
      <c r="F243" s="2"/>
      <c r="G243" s="2"/>
      <c r="H243" s="161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2:24" ht="14.4" x14ac:dyDescent="0.3">
      <c r="B244" s="2"/>
      <c r="C244" s="2"/>
      <c r="D244" s="2"/>
      <c r="E244" s="2"/>
      <c r="F244" s="2"/>
      <c r="G244" s="2"/>
      <c r="H244" s="161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2:24" ht="14.4" x14ac:dyDescent="0.3">
      <c r="B245" s="2"/>
      <c r="C245" s="2"/>
      <c r="D245" s="2"/>
      <c r="E245" s="2"/>
      <c r="F245" s="2"/>
      <c r="G245" s="2"/>
      <c r="H245" s="161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2:24" ht="14.4" x14ac:dyDescent="0.3">
      <c r="B246" s="2"/>
      <c r="C246" s="2"/>
      <c r="D246" s="2"/>
      <c r="E246" s="2"/>
      <c r="F246" s="2"/>
      <c r="G246" s="2"/>
      <c r="H246" s="161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2:24" ht="14.4" x14ac:dyDescent="0.3">
      <c r="B247" s="2"/>
      <c r="C247" s="2"/>
      <c r="D247" s="2"/>
      <c r="E247" s="2"/>
      <c r="F247" s="2"/>
      <c r="G247" s="2"/>
      <c r="H247" s="161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2:24" ht="14.4" x14ac:dyDescent="0.3">
      <c r="B248" s="2"/>
      <c r="C248" s="2"/>
      <c r="D248" s="2"/>
      <c r="E248" s="2"/>
      <c r="F248" s="2"/>
      <c r="G248" s="2"/>
      <c r="H248" s="161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2:24" ht="14.4" x14ac:dyDescent="0.3">
      <c r="B249" s="2"/>
      <c r="C249" s="2"/>
      <c r="D249" s="2"/>
      <c r="E249" s="2"/>
      <c r="F249" s="2"/>
      <c r="G249" s="2"/>
      <c r="H249" s="161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2:24" ht="14.4" x14ac:dyDescent="0.3">
      <c r="B250" s="2"/>
      <c r="C250" s="2"/>
      <c r="D250" s="2"/>
      <c r="E250" s="2"/>
      <c r="F250" s="2"/>
      <c r="G250" s="2"/>
      <c r="H250" s="161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2:24" ht="14.4" x14ac:dyDescent="0.3">
      <c r="B251" s="2"/>
      <c r="C251" s="2"/>
      <c r="D251" s="2"/>
      <c r="E251" s="2"/>
      <c r="F251" s="2"/>
      <c r="G251" s="2"/>
      <c r="H251" s="161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2:24" ht="14.4" x14ac:dyDescent="0.3">
      <c r="B252" s="2"/>
      <c r="C252" s="2"/>
      <c r="D252" s="2"/>
      <c r="E252" s="2"/>
      <c r="F252" s="2"/>
      <c r="G252" s="2"/>
      <c r="H252" s="161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2:24" ht="14.4" x14ac:dyDescent="0.3">
      <c r="B253" s="2"/>
      <c r="C253" s="2"/>
      <c r="D253" s="2"/>
      <c r="E253" s="2"/>
      <c r="F253" s="2"/>
      <c r="G253" s="2"/>
      <c r="H253" s="161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2:24" ht="14.4" x14ac:dyDescent="0.3">
      <c r="B254" s="2"/>
      <c r="C254" s="2"/>
      <c r="D254" s="2"/>
      <c r="E254" s="2"/>
      <c r="F254" s="2"/>
      <c r="G254" s="2"/>
      <c r="H254" s="161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2:24" ht="14.4" x14ac:dyDescent="0.3">
      <c r="B255" s="2"/>
      <c r="C255" s="2"/>
      <c r="D255" s="2"/>
      <c r="E255" s="2"/>
      <c r="F255" s="2"/>
      <c r="G255" s="2"/>
      <c r="H255" s="161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2:24" ht="14.4" x14ac:dyDescent="0.3">
      <c r="B256" s="2"/>
      <c r="C256" s="2"/>
      <c r="D256" s="2"/>
      <c r="E256" s="2"/>
      <c r="F256" s="2"/>
      <c r="G256" s="2"/>
      <c r="H256" s="161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2:24" ht="14.4" x14ac:dyDescent="0.3">
      <c r="B257" s="2"/>
      <c r="C257" s="2"/>
      <c r="D257" s="2"/>
      <c r="E257" s="2"/>
      <c r="F257" s="2"/>
      <c r="G257" s="2"/>
      <c r="H257" s="161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2:24" ht="14.4" x14ac:dyDescent="0.3">
      <c r="B258" s="2"/>
      <c r="C258" s="2"/>
      <c r="D258" s="2"/>
      <c r="E258" s="2"/>
      <c r="F258" s="2"/>
      <c r="G258" s="2"/>
      <c r="H258" s="161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2:24" ht="14.4" x14ac:dyDescent="0.3">
      <c r="B259" s="2"/>
      <c r="C259" s="2"/>
      <c r="D259" s="2"/>
      <c r="E259" s="2"/>
      <c r="F259" s="2"/>
      <c r="G259" s="2"/>
      <c r="H259" s="16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2:24" ht="14.4" x14ac:dyDescent="0.3">
      <c r="B260" s="2"/>
      <c r="C260" s="2"/>
      <c r="D260" s="2"/>
      <c r="E260" s="2"/>
      <c r="F260" s="2"/>
      <c r="G260" s="2"/>
      <c r="H260" s="16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2:24" ht="14.4" x14ac:dyDescent="0.3">
      <c r="B261" s="2"/>
      <c r="C261" s="2"/>
      <c r="D261" s="2"/>
      <c r="E261" s="2"/>
      <c r="F261" s="2"/>
      <c r="G261" s="2"/>
      <c r="H261" s="161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2:24" ht="14.4" x14ac:dyDescent="0.3">
      <c r="B262" s="2"/>
      <c r="C262" s="2"/>
      <c r="D262" s="2"/>
      <c r="E262" s="2"/>
      <c r="F262" s="2"/>
      <c r="G262" s="2"/>
      <c r="H262" s="161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2:24" ht="14.4" x14ac:dyDescent="0.3">
      <c r="B263" s="2"/>
      <c r="C263" s="2"/>
      <c r="D263" s="2"/>
      <c r="E263" s="2"/>
      <c r="F263" s="2"/>
      <c r="G263" s="2"/>
      <c r="H263" s="161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2:24" ht="14.4" x14ac:dyDescent="0.3">
      <c r="B264" s="2"/>
      <c r="C264" s="2"/>
      <c r="D264" s="2"/>
      <c r="E264" s="2"/>
      <c r="F264" s="2"/>
      <c r="G264" s="2"/>
      <c r="H264" s="161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2:24" ht="14.4" x14ac:dyDescent="0.3">
      <c r="B265" s="2"/>
      <c r="C265" s="2"/>
      <c r="D265" s="2"/>
      <c r="E265" s="2"/>
      <c r="F265" s="2"/>
      <c r="G265" s="2"/>
      <c r="H265" s="161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2:24" ht="14.4" x14ac:dyDescent="0.3">
      <c r="B266" s="2"/>
      <c r="C266" s="2"/>
      <c r="D266" s="2"/>
      <c r="E266" s="2"/>
      <c r="F266" s="2"/>
      <c r="G266" s="2"/>
      <c r="H266" s="161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2:24" ht="14.4" x14ac:dyDescent="0.3">
      <c r="B267" s="2"/>
      <c r="C267" s="2"/>
      <c r="D267" s="2"/>
      <c r="E267" s="2"/>
      <c r="F267" s="2"/>
      <c r="G267" s="2"/>
      <c r="H267" s="161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2:24" ht="14.4" x14ac:dyDescent="0.3">
      <c r="B268" s="2"/>
      <c r="C268" s="2"/>
      <c r="D268" s="2"/>
      <c r="E268" s="2"/>
      <c r="F268" s="2"/>
      <c r="G268" s="2"/>
      <c r="H268" s="161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2:24" ht="14.4" x14ac:dyDescent="0.3">
      <c r="B269" s="2"/>
      <c r="C269" s="2"/>
      <c r="D269" s="2"/>
      <c r="E269" s="2"/>
      <c r="F269" s="2"/>
      <c r="G269" s="2"/>
      <c r="H269" s="161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2:24" ht="14.4" x14ac:dyDescent="0.3">
      <c r="B270" s="2"/>
      <c r="C270" s="2"/>
      <c r="D270" s="2"/>
      <c r="E270" s="2"/>
      <c r="F270" s="2"/>
      <c r="G270" s="2"/>
      <c r="H270" s="161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2:24" ht="14.4" x14ac:dyDescent="0.3">
      <c r="B271" s="2"/>
      <c r="C271" s="2"/>
      <c r="D271" s="2"/>
      <c r="E271" s="2"/>
      <c r="F271" s="2"/>
      <c r="G271" s="2"/>
      <c r="H271" s="161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2:24" ht="14.4" x14ac:dyDescent="0.3">
      <c r="B272" s="2"/>
      <c r="C272" s="2"/>
      <c r="D272" s="2"/>
      <c r="E272" s="2"/>
      <c r="F272" s="2"/>
      <c r="G272" s="2"/>
      <c r="H272" s="161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2:24" ht="14.4" x14ac:dyDescent="0.3">
      <c r="B273" s="2"/>
      <c r="C273" s="2"/>
      <c r="D273" s="2"/>
      <c r="E273" s="2"/>
      <c r="F273" s="2"/>
      <c r="G273" s="2"/>
      <c r="H273" s="161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2:24" ht="14.4" x14ac:dyDescent="0.3">
      <c r="B274" s="2"/>
      <c r="C274" s="2"/>
      <c r="D274" s="2"/>
      <c r="E274" s="2"/>
      <c r="F274" s="2"/>
      <c r="G274" s="2"/>
      <c r="H274" s="161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2:24" ht="14.4" x14ac:dyDescent="0.3">
      <c r="B275" s="2"/>
      <c r="C275" s="2"/>
      <c r="D275" s="2"/>
      <c r="E275" s="2"/>
      <c r="F275" s="2"/>
      <c r="G275" s="2"/>
      <c r="H275" s="161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2:24" ht="14.4" x14ac:dyDescent="0.3">
      <c r="B276" s="2"/>
      <c r="C276" s="2"/>
      <c r="D276" s="2"/>
      <c r="E276" s="2"/>
      <c r="F276" s="2"/>
      <c r="G276" s="2"/>
      <c r="H276" s="161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2:24" ht="14.4" x14ac:dyDescent="0.3">
      <c r="B277" s="2"/>
      <c r="C277" s="2"/>
      <c r="D277" s="2"/>
      <c r="E277" s="2"/>
      <c r="F277" s="2"/>
      <c r="G277" s="2"/>
      <c r="H277" s="161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2:24" ht="14.4" x14ac:dyDescent="0.3">
      <c r="B278" s="2"/>
      <c r="C278" s="2"/>
      <c r="D278" s="2"/>
      <c r="E278" s="2"/>
      <c r="F278" s="2"/>
      <c r="G278" s="2"/>
      <c r="H278" s="161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2:24" ht="14.4" x14ac:dyDescent="0.3">
      <c r="B279" s="2"/>
      <c r="C279" s="2"/>
      <c r="D279" s="2"/>
      <c r="E279" s="2"/>
      <c r="F279" s="2"/>
      <c r="G279" s="2"/>
      <c r="H279" s="161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2:24" ht="14.4" x14ac:dyDescent="0.3">
      <c r="B280" s="2"/>
      <c r="C280" s="2"/>
      <c r="D280" s="2"/>
      <c r="E280" s="2"/>
      <c r="F280" s="2"/>
      <c r="G280" s="2"/>
      <c r="H280" s="161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2:24" ht="14.4" x14ac:dyDescent="0.3">
      <c r="B281" s="2"/>
      <c r="C281" s="2"/>
      <c r="D281" s="2"/>
      <c r="E281" s="2"/>
      <c r="F281" s="2"/>
      <c r="G281" s="2"/>
      <c r="H281" s="161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2:24" ht="14.4" x14ac:dyDescent="0.3">
      <c r="B282" s="2"/>
      <c r="C282" s="2"/>
      <c r="D282" s="2"/>
      <c r="E282" s="2"/>
      <c r="F282" s="2"/>
      <c r="G282" s="2"/>
      <c r="H282" s="161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2:24" ht="14.4" x14ac:dyDescent="0.3">
      <c r="B283" s="2"/>
      <c r="C283" s="2"/>
      <c r="D283" s="2"/>
      <c r="E283" s="2"/>
      <c r="F283" s="2"/>
      <c r="G283" s="2"/>
      <c r="H283" s="161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2:24" ht="14.4" x14ac:dyDescent="0.3">
      <c r="B284" s="2"/>
      <c r="C284" s="2"/>
      <c r="D284" s="2"/>
      <c r="E284" s="2"/>
      <c r="F284" s="2"/>
      <c r="G284" s="2"/>
      <c r="H284" s="161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2:24" ht="14.4" x14ac:dyDescent="0.3">
      <c r="B285" s="2"/>
      <c r="C285" s="2"/>
      <c r="D285" s="2"/>
      <c r="E285" s="2"/>
      <c r="F285" s="2"/>
      <c r="G285" s="2"/>
      <c r="H285" s="161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2:24" ht="14.4" x14ac:dyDescent="0.3">
      <c r="B286" s="2"/>
      <c r="C286" s="2"/>
      <c r="D286" s="2"/>
      <c r="E286" s="2"/>
      <c r="F286" s="2"/>
      <c r="G286" s="2"/>
      <c r="H286" s="161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2:24" ht="14.4" x14ac:dyDescent="0.3">
      <c r="B287" s="2"/>
      <c r="C287" s="2"/>
      <c r="D287" s="2"/>
      <c r="E287" s="2"/>
      <c r="F287" s="2"/>
      <c r="G287" s="2"/>
      <c r="H287" s="161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2:24" ht="14.4" x14ac:dyDescent="0.3">
      <c r="B288" s="2"/>
      <c r="C288" s="2"/>
      <c r="D288" s="2"/>
      <c r="E288" s="2"/>
      <c r="F288" s="2"/>
      <c r="G288" s="2"/>
      <c r="H288" s="161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2:24" ht="14.4" x14ac:dyDescent="0.3">
      <c r="B289" s="2"/>
      <c r="C289" s="2"/>
      <c r="D289" s="2"/>
      <c r="E289" s="2"/>
      <c r="F289" s="2"/>
      <c r="G289" s="2"/>
      <c r="H289" s="161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2:24" ht="14.4" x14ac:dyDescent="0.3">
      <c r="B290" s="2"/>
      <c r="C290" s="2"/>
      <c r="D290" s="2"/>
      <c r="E290" s="2"/>
      <c r="F290" s="2"/>
      <c r="G290" s="2"/>
      <c r="H290" s="161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2:24" ht="14.4" x14ac:dyDescent="0.3">
      <c r="B291" s="2"/>
      <c r="C291" s="2"/>
      <c r="D291" s="2"/>
      <c r="E291" s="2"/>
      <c r="F291" s="2"/>
      <c r="G291" s="2"/>
      <c r="H291" s="161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2:24" ht="14.4" x14ac:dyDescent="0.3">
      <c r="B292" s="2"/>
      <c r="C292" s="2"/>
      <c r="D292" s="2"/>
      <c r="E292" s="2"/>
      <c r="F292" s="2"/>
      <c r="G292" s="2"/>
      <c r="H292" s="161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2:24" ht="14.4" x14ac:dyDescent="0.3">
      <c r="B293" s="2"/>
      <c r="C293" s="2"/>
      <c r="D293" s="2"/>
      <c r="E293" s="2"/>
      <c r="F293" s="2"/>
      <c r="G293" s="2"/>
      <c r="H293" s="161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2:24" ht="14.4" x14ac:dyDescent="0.3">
      <c r="B294" s="2"/>
      <c r="C294" s="2"/>
      <c r="D294" s="2"/>
      <c r="E294" s="2"/>
      <c r="F294" s="2"/>
      <c r="G294" s="2"/>
      <c r="H294" s="161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2:24" ht="14.4" x14ac:dyDescent="0.3">
      <c r="B295" s="2"/>
      <c r="C295" s="2"/>
      <c r="D295" s="2"/>
      <c r="E295" s="2"/>
      <c r="F295" s="2"/>
      <c r="G295" s="2"/>
      <c r="H295" s="161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2:24" ht="14.4" x14ac:dyDescent="0.3">
      <c r="B296" s="2"/>
      <c r="C296" s="2"/>
      <c r="D296" s="2"/>
      <c r="E296" s="2"/>
      <c r="F296" s="2"/>
      <c r="G296" s="2"/>
      <c r="H296" s="161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2:24" ht="14.4" x14ac:dyDescent="0.3">
      <c r="B297" s="2"/>
      <c r="C297" s="2"/>
      <c r="D297" s="2"/>
      <c r="E297" s="2"/>
      <c r="F297" s="2"/>
      <c r="G297" s="2"/>
      <c r="H297" s="161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2:24" ht="14.4" x14ac:dyDescent="0.3">
      <c r="B298" s="2"/>
      <c r="C298" s="2"/>
      <c r="D298" s="2"/>
      <c r="E298" s="2"/>
      <c r="F298" s="2"/>
      <c r="G298" s="2"/>
      <c r="H298" s="161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2:24" ht="14.4" x14ac:dyDescent="0.3">
      <c r="B299" s="2"/>
      <c r="C299" s="2"/>
      <c r="D299" s="2"/>
      <c r="E299" s="2"/>
      <c r="F299" s="2"/>
      <c r="G299" s="2"/>
      <c r="H299" s="161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2:24" ht="14.4" x14ac:dyDescent="0.3">
      <c r="B300" s="2"/>
      <c r="C300" s="2"/>
      <c r="D300" s="2"/>
      <c r="E300" s="2"/>
      <c r="F300" s="2"/>
      <c r="G300" s="2"/>
      <c r="H300" s="161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2:24" ht="14.4" x14ac:dyDescent="0.3">
      <c r="B301" s="2"/>
      <c r="C301" s="2"/>
      <c r="D301" s="2"/>
      <c r="E301" s="2"/>
      <c r="F301" s="2"/>
      <c r="G301" s="2"/>
      <c r="H301" s="161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2:24" ht="14.4" x14ac:dyDescent="0.3">
      <c r="B302" s="2"/>
      <c r="C302" s="2"/>
      <c r="D302" s="2"/>
      <c r="E302" s="2"/>
      <c r="F302" s="2"/>
      <c r="G302" s="2"/>
      <c r="H302" s="161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2:24" ht="14.4" x14ac:dyDescent="0.3">
      <c r="B303" s="2"/>
      <c r="C303" s="2"/>
      <c r="D303" s="2"/>
      <c r="E303" s="2"/>
      <c r="F303" s="2"/>
      <c r="G303" s="2"/>
      <c r="H303" s="161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2:24" ht="14.4" x14ac:dyDescent="0.3">
      <c r="B304" s="2"/>
      <c r="C304" s="2"/>
      <c r="D304" s="2"/>
      <c r="E304" s="2"/>
      <c r="F304" s="2"/>
      <c r="G304" s="2"/>
      <c r="H304" s="161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2:24" ht="14.4" x14ac:dyDescent="0.3">
      <c r="B305" s="2"/>
      <c r="C305" s="2"/>
      <c r="D305" s="2"/>
      <c r="E305" s="2"/>
      <c r="F305" s="2"/>
      <c r="G305" s="2"/>
      <c r="H305" s="161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2:24" ht="14.4" x14ac:dyDescent="0.3">
      <c r="B306" s="2"/>
      <c r="C306" s="2"/>
      <c r="D306" s="2"/>
      <c r="E306" s="2"/>
      <c r="F306" s="2"/>
      <c r="G306" s="2"/>
      <c r="H306" s="161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2:24" ht="14.4" x14ac:dyDescent="0.3">
      <c r="B307" s="2"/>
      <c r="C307" s="2"/>
      <c r="D307" s="2"/>
      <c r="E307" s="2"/>
      <c r="F307" s="2"/>
      <c r="G307" s="2"/>
      <c r="H307" s="161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2:24" ht="14.4" x14ac:dyDescent="0.3">
      <c r="B308" s="2"/>
      <c r="C308" s="2"/>
      <c r="D308" s="2"/>
      <c r="E308" s="2"/>
      <c r="F308" s="2"/>
      <c r="G308" s="2"/>
      <c r="H308" s="16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2:24" ht="14.4" x14ac:dyDescent="0.3">
      <c r="B309" s="2"/>
      <c r="C309" s="2"/>
      <c r="D309" s="2"/>
      <c r="E309" s="2"/>
      <c r="F309" s="2"/>
      <c r="G309" s="2"/>
      <c r="H309" s="16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2:24" ht="14.4" x14ac:dyDescent="0.3">
      <c r="B310" s="2"/>
      <c r="C310" s="2"/>
      <c r="D310" s="2"/>
      <c r="E310" s="2"/>
      <c r="F310" s="2"/>
      <c r="G310" s="2"/>
      <c r="H310" s="16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2:24" ht="14.4" x14ac:dyDescent="0.3">
      <c r="B311" s="2"/>
      <c r="C311" s="2"/>
      <c r="D311" s="2"/>
      <c r="E311" s="2"/>
      <c r="F311" s="2"/>
      <c r="G311" s="2"/>
      <c r="H311" s="16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2:24" ht="14.4" x14ac:dyDescent="0.3">
      <c r="B312" s="2"/>
      <c r="C312" s="2"/>
      <c r="D312" s="2"/>
      <c r="E312" s="2"/>
      <c r="F312" s="2"/>
      <c r="G312" s="2"/>
      <c r="H312" s="161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2:24" ht="14.4" x14ac:dyDescent="0.3">
      <c r="B313" s="2"/>
      <c r="C313" s="2"/>
      <c r="D313" s="2"/>
      <c r="E313" s="2"/>
      <c r="F313" s="2"/>
      <c r="G313" s="2"/>
      <c r="H313" s="161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2:24" ht="14.4" x14ac:dyDescent="0.3">
      <c r="B314" s="2"/>
      <c r="C314" s="2"/>
      <c r="D314" s="2"/>
      <c r="E314" s="2"/>
      <c r="F314" s="2"/>
      <c r="G314" s="2"/>
      <c r="H314" s="161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2:24" ht="14.4" x14ac:dyDescent="0.3">
      <c r="B315" s="2"/>
      <c r="C315" s="2"/>
      <c r="D315" s="2"/>
      <c r="E315" s="2"/>
      <c r="F315" s="2"/>
      <c r="G315" s="2"/>
      <c r="H315" s="161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2:24" ht="14.4" x14ac:dyDescent="0.3">
      <c r="B316" s="2"/>
      <c r="C316" s="2"/>
      <c r="D316" s="2"/>
      <c r="E316" s="2"/>
      <c r="F316" s="2"/>
      <c r="G316" s="2"/>
      <c r="H316" s="161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2:24" ht="14.4" x14ac:dyDescent="0.3">
      <c r="B317" s="2"/>
      <c r="C317" s="2"/>
      <c r="D317" s="2"/>
      <c r="E317" s="2"/>
      <c r="F317" s="2"/>
      <c r="G317" s="2"/>
      <c r="H317" s="161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2:24" ht="14.4" x14ac:dyDescent="0.3">
      <c r="B318" s="2"/>
      <c r="C318" s="2"/>
      <c r="D318" s="2"/>
      <c r="E318" s="2"/>
      <c r="F318" s="2"/>
      <c r="G318" s="2"/>
      <c r="H318" s="161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2:24" ht="14.4" x14ac:dyDescent="0.3">
      <c r="B319" s="2"/>
      <c r="C319" s="2"/>
      <c r="D319" s="2"/>
      <c r="E319" s="2"/>
      <c r="F319" s="2"/>
      <c r="G319" s="2"/>
      <c r="H319" s="161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2:24" ht="14.4" x14ac:dyDescent="0.3">
      <c r="B320" s="2"/>
      <c r="C320" s="2"/>
      <c r="D320" s="2"/>
      <c r="E320" s="2"/>
      <c r="F320" s="2"/>
      <c r="G320" s="2"/>
      <c r="H320" s="161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2:24" ht="14.4" x14ac:dyDescent="0.3">
      <c r="B321" s="2"/>
      <c r="C321" s="2"/>
      <c r="D321" s="2"/>
      <c r="E321" s="2"/>
      <c r="F321" s="2"/>
      <c r="G321" s="2"/>
      <c r="H321" s="16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2:24" ht="14.4" x14ac:dyDescent="0.3">
      <c r="B322" s="2"/>
      <c r="C322" s="2"/>
      <c r="D322" s="2"/>
      <c r="E322" s="2"/>
      <c r="F322" s="2"/>
      <c r="G322" s="2"/>
      <c r="H322" s="16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2:24" ht="14.4" x14ac:dyDescent="0.3">
      <c r="B323" s="2"/>
      <c r="C323" s="2"/>
      <c r="D323" s="2"/>
      <c r="E323" s="2"/>
      <c r="F323" s="2"/>
      <c r="G323" s="2"/>
      <c r="H323" s="16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2:24" ht="14.4" x14ac:dyDescent="0.3">
      <c r="B324" s="2"/>
      <c r="C324" s="2"/>
      <c r="D324" s="2"/>
      <c r="E324" s="2"/>
      <c r="F324" s="2"/>
      <c r="G324" s="2"/>
      <c r="H324" s="161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2:24" ht="14.4" x14ac:dyDescent="0.3">
      <c r="B325" s="2"/>
      <c r="C325" s="2"/>
      <c r="D325" s="2"/>
      <c r="E325" s="2"/>
      <c r="F325" s="2"/>
      <c r="G325" s="2"/>
      <c r="H325" s="161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2:24" ht="14.4" x14ac:dyDescent="0.3">
      <c r="B326" s="2"/>
      <c r="C326" s="2"/>
      <c r="D326" s="2"/>
      <c r="E326" s="2"/>
      <c r="F326" s="2"/>
      <c r="G326" s="2"/>
      <c r="H326" s="161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2:24" ht="14.4" x14ac:dyDescent="0.3">
      <c r="B327" s="2"/>
      <c r="C327" s="2"/>
      <c r="D327" s="2"/>
      <c r="E327" s="2"/>
      <c r="F327" s="2"/>
      <c r="G327" s="2"/>
      <c r="H327" s="161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2:24" ht="14.4" x14ac:dyDescent="0.3">
      <c r="B328" s="2"/>
      <c r="C328" s="2"/>
      <c r="D328" s="2"/>
      <c r="E328" s="2"/>
      <c r="F328" s="2"/>
      <c r="G328" s="2"/>
      <c r="H328" s="161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2:24" ht="14.4" x14ac:dyDescent="0.3">
      <c r="B329" s="2"/>
      <c r="C329" s="2"/>
      <c r="D329" s="2"/>
      <c r="E329" s="2"/>
      <c r="F329" s="2"/>
      <c r="G329" s="2"/>
      <c r="H329" s="161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2:24" ht="14.4" x14ac:dyDescent="0.3">
      <c r="B330" s="2"/>
      <c r="C330" s="2"/>
      <c r="D330" s="2"/>
      <c r="E330" s="2"/>
      <c r="F330" s="2"/>
      <c r="G330" s="2"/>
      <c r="H330" s="161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2:24" ht="14.4" x14ac:dyDescent="0.3">
      <c r="B331" s="2"/>
      <c r="C331" s="2"/>
      <c r="D331" s="2"/>
      <c r="E331" s="2"/>
      <c r="F331" s="2"/>
      <c r="G331" s="2"/>
      <c r="H331" s="161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2:24" ht="14.4" x14ac:dyDescent="0.3">
      <c r="B332" s="2"/>
      <c r="C332" s="2"/>
      <c r="D332" s="2"/>
      <c r="E332" s="2"/>
      <c r="F332" s="2"/>
      <c r="G332" s="2"/>
      <c r="H332" s="161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2:24" ht="14.4" x14ac:dyDescent="0.3">
      <c r="B333" s="2"/>
      <c r="C333" s="2"/>
      <c r="D333" s="2"/>
      <c r="E333" s="2"/>
      <c r="F333" s="2"/>
      <c r="G333" s="2"/>
      <c r="H333" s="161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2:24" ht="14.4" x14ac:dyDescent="0.3">
      <c r="B334" s="2"/>
      <c r="C334" s="2"/>
      <c r="D334" s="2"/>
      <c r="E334" s="2"/>
      <c r="F334" s="2"/>
      <c r="G334" s="2"/>
      <c r="H334" s="161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2:24" ht="14.4" x14ac:dyDescent="0.3">
      <c r="B335" s="2"/>
      <c r="C335" s="2"/>
      <c r="D335" s="2"/>
      <c r="E335" s="2"/>
      <c r="F335" s="2"/>
      <c r="G335" s="2"/>
      <c r="H335" s="161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2:24" ht="14.4" x14ac:dyDescent="0.3">
      <c r="B336" s="2"/>
      <c r="C336" s="2"/>
      <c r="D336" s="2"/>
      <c r="E336" s="2"/>
      <c r="F336" s="2"/>
      <c r="G336" s="2"/>
      <c r="H336" s="161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2:24" ht="14.4" x14ac:dyDescent="0.3">
      <c r="B337" s="2"/>
      <c r="C337" s="2"/>
      <c r="D337" s="2"/>
      <c r="E337" s="2"/>
      <c r="F337" s="2"/>
      <c r="G337" s="2"/>
      <c r="H337" s="161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2:24" ht="14.4" x14ac:dyDescent="0.3">
      <c r="B338" s="2"/>
      <c r="C338" s="2"/>
      <c r="D338" s="2"/>
      <c r="E338" s="2"/>
      <c r="F338" s="2"/>
      <c r="G338" s="2"/>
      <c r="H338" s="161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2:24" ht="14.4" x14ac:dyDescent="0.3">
      <c r="B339" s="2"/>
      <c r="C339" s="2"/>
      <c r="D339" s="2"/>
      <c r="E339" s="2"/>
      <c r="F339" s="2"/>
      <c r="G339" s="2"/>
      <c r="H339" s="161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2:24" ht="14.4" x14ac:dyDescent="0.3">
      <c r="B340" s="2"/>
      <c r="C340" s="2"/>
      <c r="D340" s="2"/>
      <c r="E340" s="2"/>
      <c r="F340" s="2"/>
      <c r="G340" s="2"/>
      <c r="H340" s="161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2:24" ht="14.4" x14ac:dyDescent="0.3">
      <c r="B341" s="2"/>
      <c r="C341" s="2"/>
      <c r="D341" s="2"/>
      <c r="E341" s="2"/>
      <c r="F341" s="2"/>
      <c r="G341" s="2"/>
      <c r="H341" s="161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2:24" ht="14.4" x14ac:dyDescent="0.3">
      <c r="B342" s="2"/>
      <c r="C342" s="2"/>
      <c r="D342" s="2"/>
      <c r="E342" s="2"/>
      <c r="F342" s="2"/>
      <c r="G342" s="2"/>
      <c r="H342" s="161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2:24" ht="14.4" x14ac:dyDescent="0.3">
      <c r="B343" s="2"/>
      <c r="C343" s="2"/>
      <c r="D343" s="2"/>
      <c r="E343" s="2"/>
      <c r="F343" s="2"/>
      <c r="G343" s="2"/>
      <c r="H343" s="161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2:24" ht="14.4" x14ac:dyDescent="0.3">
      <c r="B344" s="2"/>
      <c r="C344" s="2"/>
      <c r="D344" s="2"/>
      <c r="E344" s="2"/>
      <c r="F344" s="2"/>
      <c r="G344" s="2"/>
      <c r="H344" s="161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2:24" ht="14.4" x14ac:dyDescent="0.3">
      <c r="B345" s="2"/>
      <c r="C345" s="2"/>
      <c r="D345" s="2"/>
      <c r="E345" s="2"/>
      <c r="F345" s="2"/>
      <c r="G345" s="2"/>
      <c r="H345" s="161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2:24" ht="14.4" x14ac:dyDescent="0.3">
      <c r="B346" s="2"/>
      <c r="C346" s="2"/>
      <c r="D346" s="2"/>
      <c r="E346" s="2"/>
      <c r="F346" s="2"/>
      <c r="G346" s="2"/>
      <c r="H346" s="161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2:24" ht="14.4" x14ac:dyDescent="0.3">
      <c r="B347" s="2"/>
      <c r="C347" s="2"/>
      <c r="D347" s="2"/>
      <c r="E347" s="2"/>
      <c r="F347" s="2"/>
      <c r="G347" s="2"/>
      <c r="H347" s="161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2:24" ht="14.4" x14ac:dyDescent="0.3">
      <c r="B348" s="2"/>
      <c r="C348" s="2"/>
      <c r="D348" s="2"/>
      <c r="E348" s="2"/>
      <c r="F348" s="2"/>
      <c r="G348" s="2"/>
      <c r="H348" s="161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2:24" ht="14.4" x14ac:dyDescent="0.3">
      <c r="B349" s="2"/>
      <c r="C349" s="2"/>
      <c r="D349" s="2"/>
      <c r="E349" s="2"/>
      <c r="F349" s="2"/>
      <c r="G349" s="2"/>
      <c r="H349" s="161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2:24" ht="14.4" x14ac:dyDescent="0.3">
      <c r="B350" s="2"/>
      <c r="C350" s="2"/>
      <c r="D350" s="2"/>
      <c r="E350" s="2"/>
      <c r="F350" s="2"/>
      <c r="G350" s="2"/>
      <c r="H350" s="161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2:24" ht="14.4" x14ac:dyDescent="0.3">
      <c r="B351" s="2"/>
      <c r="C351" s="2"/>
      <c r="D351" s="2"/>
      <c r="E351" s="2"/>
      <c r="F351" s="2"/>
      <c r="G351" s="2"/>
      <c r="H351" s="161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2:24" ht="14.4" x14ac:dyDescent="0.3">
      <c r="B352" s="2"/>
      <c r="C352" s="2"/>
      <c r="D352" s="2"/>
      <c r="E352" s="2"/>
      <c r="F352" s="2"/>
      <c r="G352" s="2"/>
      <c r="H352" s="161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2:24" ht="14.4" x14ac:dyDescent="0.3">
      <c r="B353" s="2"/>
      <c r="C353" s="2"/>
      <c r="D353" s="2"/>
      <c r="E353" s="2"/>
      <c r="F353" s="2"/>
      <c r="G353" s="2"/>
      <c r="H353" s="161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2:24" ht="14.4" x14ac:dyDescent="0.3">
      <c r="B354" s="2"/>
      <c r="C354" s="2"/>
      <c r="D354" s="2"/>
      <c r="E354" s="2"/>
      <c r="F354" s="2"/>
      <c r="G354" s="2"/>
      <c r="H354" s="161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2:24" ht="14.4" x14ac:dyDescent="0.3">
      <c r="B355" s="2"/>
      <c r="C355" s="2"/>
      <c r="D355" s="2"/>
      <c r="E355" s="2"/>
      <c r="F355" s="2"/>
      <c r="G355" s="2"/>
      <c r="H355" s="161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2:24" ht="14.4" x14ac:dyDescent="0.3">
      <c r="B356" s="2"/>
      <c r="C356" s="2"/>
      <c r="D356" s="2"/>
      <c r="E356" s="2"/>
      <c r="F356" s="2"/>
      <c r="G356" s="2"/>
      <c r="H356" s="161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2:24" ht="14.4" x14ac:dyDescent="0.3">
      <c r="B357" s="2"/>
      <c r="C357" s="2"/>
      <c r="D357" s="2"/>
      <c r="E357" s="2"/>
      <c r="F357" s="2"/>
      <c r="G357" s="2"/>
      <c r="H357" s="161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2:24" ht="14.4" x14ac:dyDescent="0.3">
      <c r="B358" s="2"/>
      <c r="C358" s="2"/>
      <c r="D358" s="2"/>
      <c r="E358" s="2"/>
      <c r="F358" s="2"/>
      <c r="G358" s="2"/>
      <c r="H358" s="161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2:24" ht="14.4" x14ac:dyDescent="0.3">
      <c r="B359" s="2"/>
      <c r="C359" s="2"/>
      <c r="D359" s="2"/>
      <c r="E359" s="2"/>
      <c r="F359" s="2"/>
      <c r="G359" s="2"/>
      <c r="H359" s="161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2:24" ht="14.4" x14ac:dyDescent="0.3">
      <c r="B360" s="2"/>
      <c r="C360" s="2"/>
      <c r="D360" s="2"/>
      <c r="E360" s="2"/>
      <c r="F360" s="2"/>
      <c r="G360" s="2"/>
      <c r="H360" s="161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2:24" ht="14.4" x14ac:dyDescent="0.3">
      <c r="B361" s="2"/>
      <c r="C361" s="2"/>
      <c r="D361" s="2"/>
      <c r="E361" s="2"/>
      <c r="F361" s="2"/>
      <c r="G361" s="2"/>
      <c r="H361" s="161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2:24" ht="14.4" x14ac:dyDescent="0.3">
      <c r="B362" s="2"/>
      <c r="C362" s="2"/>
      <c r="D362" s="2"/>
      <c r="E362" s="2"/>
      <c r="F362" s="2"/>
      <c r="G362" s="2"/>
      <c r="H362" s="161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2:24" ht="14.4" x14ac:dyDescent="0.3">
      <c r="B363" s="2"/>
      <c r="C363" s="2"/>
      <c r="D363" s="2"/>
      <c r="E363" s="2"/>
      <c r="F363" s="2"/>
      <c r="G363" s="2"/>
      <c r="H363" s="161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2:24" ht="14.4" x14ac:dyDescent="0.3">
      <c r="B364" s="2"/>
      <c r="C364" s="2"/>
      <c r="D364" s="2"/>
      <c r="E364" s="2"/>
      <c r="F364" s="2"/>
      <c r="G364" s="2"/>
      <c r="H364" s="161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2:24" ht="14.4" x14ac:dyDescent="0.3">
      <c r="B365" s="2"/>
      <c r="C365" s="2"/>
      <c r="D365" s="2"/>
      <c r="E365" s="2"/>
      <c r="F365" s="2"/>
      <c r="G365" s="2"/>
      <c r="H365" s="161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2:24" ht="14.4" x14ac:dyDescent="0.3">
      <c r="B366" s="2"/>
      <c r="C366" s="2"/>
      <c r="D366" s="2"/>
      <c r="E366" s="2"/>
      <c r="F366" s="2"/>
      <c r="G366" s="2"/>
      <c r="H366" s="161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2:24" ht="14.4" x14ac:dyDescent="0.3">
      <c r="B367" s="2"/>
      <c r="C367" s="2"/>
      <c r="D367" s="2"/>
      <c r="E367" s="2"/>
      <c r="F367" s="2"/>
      <c r="G367" s="2"/>
      <c r="H367" s="161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2:24" ht="14.4" x14ac:dyDescent="0.3">
      <c r="B368" s="2"/>
      <c r="C368" s="2"/>
      <c r="D368" s="2"/>
      <c r="E368" s="2"/>
      <c r="F368" s="2"/>
      <c r="G368" s="2"/>
      <c r="H368" s="161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2:24" ht="14.4" x14ac:dyDescent="0.3">
      <c r="B369" s="2"/>
      <c r="C369" s="2"/>
      <c r="D369" s="2"/>
      <c r="E369" s="2"/>
      <c r="F369" s="2"/>
      <c r="G369" s="2"/>
      <c r="H369" s="161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2:24" ht="14.4" x14ac:dyDescent="0.3">
      <c r="B370" s="2"/>
      <c r="C370" s="2"/>
      <c r="D370" s="2"/>
      <c r="E370" s="2"/>
      <c r="F370" s="2"/>
      <c r="G370" s="2"/>
      <c r="H370" s="161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2:24" ht="14.4" x14ac:dyDescent="0.3">
      <c r="B371" s="2"/>
      <c r="C371" s="2"/>
      <c r="D371" s="2"/>
      <c r="E371" s="2"/>
      <c r="F371" s="2"/>
      <c r="G371" s="2"/>
      <c r="H371" s="161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2:24" ht="14.4" x14ac:dyDescent="0.3">
      <c r="B372" s="2"/>
      <c r="C372" s="2"/>
      <c r="D372" s="2"/>
      <c r="E372" s="2"/>
      <c r="F372" s="2"/>
      <c r="G372" s="2"/>
      <c r="H372" s="161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2:24" ht="14.4" x14ac:dyDescent="0.3">
      <c r="B373" s="2"/>
      <c r="C373" s="2"/>
      <c r="D373" s="2"/>
      <c r="E373" s="2"/>
      <c r="F373" s="2"/>
      <c r="G373" s="2"/>
      <c r="H373" s="161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2:24" ht="14.4" x14ac:dyDescent="0.3">
      <c r="B374" s="2"/>
      <c r="C374" s="2"/>
      <c r="D374" s="2"/>
      <c r="E374" s="2"/>
      <c r="F374" s="2"/>
      <c r="G374" s="2"/>
      <c r="H374" s="161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2:24" ht="14.4" x14ac:dyDescent="0.3">
      <c r="B375" s="2"/>
      <c r="C375" s="2"/>
      <c r="D375" s="2"/>
      <c r="E375" s="2"/>
      <c r="F375" s="2"/>
      <c r="G375" s="2"/>
      <c r="H375" s="161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2:24" ht="14.4" x14ac:dyDescent="0.3">
      <c r="B376" s="2"/>
      <c r="C376" s="2"/>
      <c r="D376" s="2"/>
      <c r="E376" s="2"/>
      <c r="F376" s="2"/>
      <c r="G376" s="2"/>
      <c r="H376" s="161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2:24" ht="14.4" x14ac:dyDescent="0.3">
      <c r="B377" s="2"/>
      <c r="C377" s="2"/>
      <c r="D377" s="2"/>
      <c r="E377" s="2"/>
      <c r="F377" s="2"/>
      <c r="G377" s="2"/>
      <c r="H377" s="161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2:24" ht="14.4" x14ac:dyDescent="0.3">
      <c r="B378" s="2"/>
      <c r="C378" s="2"/>
      <c r="D378" s="2"/>
      <c r="E378" s="2"/>
      <c r="F378" s="2"/>
      <c r="G378" s="2"/>
      <c r="H378" s="161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2:24" ht="14.4" x14ac:dyDescent="0.3">
      <c r="B379" s="2"/>
      <c r="C379" s="2"/>
      <c r="D379" s="2"/>
      <c r="E379" s="2"/>
      <c r="F379" s="2"/>
      <c r="G379" s="2"/>
      <c r="H379" s="161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2:24" ht="14.4" x14ac:dyDescent="0.3">
      <c r="B380" s="2"/>
      <c r="C380" s="2"/>
      <c r="D380" s="2"/>
      <c r="E380" s="2"/>
      <c r="F380" s="2"/>
      <c r="G380" s="2"/>
      <c r="H380" s="161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2:24" ht="14.4" x14ac:dyDescent="0.3">
      <c r="B381" s="2"/>
      <c r="C381" s="2"/>
      <c r="D381" s="2"/>
      <c r="E381" s="2"/>
      <c r="F381" s="2"/>
      <c r="G381" s="2"/>
      <c r="H381" s="161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2:24" ht="14.4" x14ac:dyDescent="0.3">
      <c r="B382" s="2"/>
      <c r="C382" s="2"/>
      <c r="D382" s="2"/>
      <c r="E382" s="2"/>
      <c r="F382" s="2"/>
      <c r="G382" s="2"/>
      <c r="H382" s="161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2:24" ht="14.4" x14ac:dyDescent="0.3">
      <c r="B383" s="2"/>
      <c r="C383" s="2"/>
      <c r="D383" s="2"/>
      <c r="E383" s="2"/>
      <c r="F383" s="2"/>
      <c r="G383" s="2"/>
      <c r="H383" s="161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2:24" ht="14.4" x14ac:dyDescent="0.3">
      <c r="B384" s="2"/>
      <c r="C384" s="2"/>
      <c r="D384" s="2"/>
      <c r="E384" s="2"/>
      <c r="F384" s="2"/>
      <c r="G384" s="2"/>
      <c r="H384" s="161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2:24" ht="14.4" x14ac:dyDescent="0.3">
      <c r="B385" s="2"/>
      <c r="C385" s="2"/>
      <c r="D385" s="2"/>
      <c r="E385" s="2"/>
      <c r="F385" s="2"/>
      <c r="G385" s="2"/>
      <c r="H385" s="161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2:24" ht="14.4" x14ac:dyDescent="0.3">
      <c r="B386" s="2"/>
      <c r="C386" s="2"/>
      <c r="D386" s="2"/>
      <c r="E386" s="2"/>
      <c r="F386" s="2"/>
      <c r="G386" s="2"/>
      <c r="H386" s="161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2:24" ht="14.4" x14ac:dyDescent="0.3">
      <c r="B387" s="2"/>
      <c r="C387" s="2"/>
      <c r="D387" s="2"/>
      <c r="E387" s="2"/>
      <c r="F387" s="2"/>
      <c r="G387" s="2"/>
      <c r="H387" s="161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2:24" ht="14.4" x14ac:dyDescent="0.3">
      <c r="B388" s="2"/>
      <c r="C388" s="2"/>
      <c r="D388" s="2"/>
      <c r="E388" s="2"/>
      <c r="F388" s="2"/>
      <c r="G388" s="2"/>
      <c r="H388" s="161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2:24" ht="14.4" x14ac:dyDescent="0.3">
      <c r="B389" s="2"/>
      <c r="C389" s="2"/>
      <c r="D389" s="2"/>
      <c r="E389" s="2"/>
      <c r="F389" s="2"/>
      <c r="G389" s="2"/>
      <c r="H389" s="161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2:24" ht="14.4" x14ac:dyDescent="0.3">
      <c r="B390" s="2"/>
      <c r="C390" s="2"/>
      <c r="D390" s="2"/>
      <c r="E390" s="2"/>
      <c r="F390" s="2"/>
      <c r="G390" s="2"/>
      <c r="H390" s="161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2:24" ht="14.4" x14ac:dyDescent="0.3">
      <c r="B391" s="2"/>
      <c r="C391" s="2"/>
      <c r="D391" s="2"/>
      <c r="E391" s="2"/>
      <c r="F391" s="2"/>
      <c r="G391" s="2"/>
      <c r="H391" s="161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2:24" ht="14.4" x14ac:dyDescent="0.3">
      <c r="B392" s="2"/>
      <c r="C392" s="2"/>
      <c r="D392" s="2"/>
      <c r="E392" s="2"/>
      <c r="F392" s="2"/>
      <c r="G392" s="2"/>
      <c r="H392" s="161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2:24" ht="14.4" x14ac:dyDescent="0.3">
      <c r="B393" s="2"/>
      <c r="C393" s="2"/>
      <c r="D393" s="2"/>
      <c r="E393" s="2"/>
      <c r="F393" s="2"/>
      <c r="G393" s="2"/>
      <c r="H393" s="161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2:24" ht="14.4" x14ac:dyDescent="0.3">
      <c r="B394" s="2"/>
      <c r="C394" s="2"/>
      <c r="D394" s="2"/>
      <c r="E394" s="2"/>
      <c r="F394" s="2"/>
      <c r="G394" s="2"/>
      <c r="H394" s="161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2:24" ht="14.4" x14ac:dyDescent="0.3">
      <c r="B395" s="2"/>
      <c r="C395" s="2"/>
      <c r="D395" s="2"/>
      <c r="E395" s="2"/>
      <c r="F395" s="2"/>
      <c r="G395" s="2"/>
      <c r="H395" s="161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2:24" ht="14.4" x14ac:dyDescent="0.3">
      <c r="B396" s="2"/>
      <c r="C396" s="2"/>
      <c r="D396" s="2"/>
      <c r="E396" s="2"/>
      <c r="F396" s="2"/>
      <c r="G396" s="2"/>
      <c r="H396" s="161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2:24" ht="14.4" x14ac:dyDescent="0.3">
      <c r="B397" s="2"/>
      <c r="C397" s="2"/>
      <c r="D397" s="2"/>
      <c r="E397" s="2"/>
      <c r="F397" s="2"/>
      <c r="G397" s="2"/>
      <c r="H397" s="161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2:24" ht="14.4" x14ac:dyDescent="0.3">
      <c r="B398" s="2"/>
      <c r="C398" s="2"/>
      <c r="D398" s="2"/>
      <c r="E398" s="2"/>
      <c r="F398" s="2"/>
      <c r="G398" s="2"/>
      <c r="H398" s="161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2:24" ht="14.4" x14ac:dyDescent="0.3">
      <c r="B399" s="2"/>
      <c r="C399" s="2"/>
      <c r="D399" s="2"/>
      <c r="E399" s="2"/>
      <c r="F399" s="2"/>
      <c r="G399" s="2"/>
      <c r="H399" s="161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2:24" ht="14.4" x14ac:dyDescent="0.3">
      <c r="B400" s="2"/>
      <c r="C400" s="2"/>
      <c r="D400" s="2"/>
      <c r="E400" s="2"/>
      <c r="F400" s="2"/>
      <c r="G400" s="2"/>
      <c r="H400" s="161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2:24" ht="14.4" x14ac:dyDescent="0.3">
      <c r="B401" s="2"/>
      <c r="C401" s="2"/>
      <c r="D401" s="2"/>
      <c r="E401" s="2"/>
      <c r="F401" s="2"/>
      <c r="G401" s="2"/>
      <c r="H401" s="161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2:24" ht="14.4" x14ac:dyDescent="0.3">
      <c r="B402" s="2"/>
      <c r="C402" s="2"/>
      <c r="D402" s="2"/>
      <c r="E402" s="2"/>
      <c r="F402" s="2"/>
      <c r="G402" s="2"/>
      <c r="H402" s="161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2:24" ht="14.4" x14ac:dyDescent="0.3">
      <c r="B403" s="2"/>
      <c r="C403" s="2"/>
      <c r="D403" s="2"/>
      <c r="E403" s="2"/>
      <c r="F403" s="2"/>
      <c r="G403" s="2"/>
      <c r="H403" s="161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2:24" ht="14.4" x14ac:dyDescent="0.3">
      <c r="B404" s="2"/>
      <c r="C404" s="2"/>
      <c r="D404" s="2"/>
      <c r="E404" s="2"/>
      <c r="F404" s="2"/>
      <c r="G404" s="2"/>
      <c r="H404" s="161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2:24" ht="14.4" x14ac:dyDescent="0.3">
      <c r="B405" s="2"/>
      <c r="C405" s="2"/>
      <c r="D405" s="2"/>
      <c r="E405" s="2"/>
      <c r="F405" s="2"/>
      <c r="G405" s="2"/>
      <c r="H405" s="161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2:24" ht="14.4" x14ac:dyDescent="0.3">
      <c r="B406" s="2"/>
      <c r="C406" s="2"/>
      <c r="D406" s="2"/>
      <c r="E406" s="2"/>
      <c r="F406" s="2"/>
      <c r="G406" s="2"/>
      <c r="H406" s="161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2:24" ht="14.4" x14ac:dyDescent="0.3">
      <c r="B407" s="2"/>
      <c r="C407" s="2"/>
      <c r="D407" s="2"/>
      <c r="E407" s="2"/>
      <c r="F407" s="2"/>
      <c r="G407" s="2"/>
      <c r="H407" s="161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2:24" ht="14.4" x14ac:dyDescent="0.3">
      <c r="B408" s="2"/>
      <c r="C408" s="2"/>
      <c r="D408" s="2"/>
      <c r="E408" s="2"/>
      <c r="F408" s="2"/>
      <c r="G408" s="2"/>
      <c r="H408" s="161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2:24" ht="14.4" x14ac:dyDescent="0.3">
      <c r="B409" s="2"/>
      <c r="C409" s="2"/>
      <c r="D409" s="2"/>
      <c r="E409" s="2"/>
      <c r="F409" s="2"/>
      <c r="G409" s="2"/>
      <c r="H409" s="161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2:24" ht="14.4" x14ac:dyDescent="0.3">
      <c r="B410" s="2"/>
      <c r="C410" s="2"/>
      <c r="D410" s="2"/>
      <c r="E410" s="2"/>
      <c r="F410" s="2"/>
      <c r="G410" s="2"/>
      <c r="H410" s="161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2:24" ht="14.4" x14ac:dyDescent="0.3">
      <c r="B411" s="2"/>
      <c r="C411" s="2"/>
      <c r="D411" s="2"/>
      <c r="E411" s="2"/>
      <c r="F411" s="2"/>
      <c r="G411" s="2"/>
      <c r="H411" s="161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2:24" ht="14.4" x14ac:dyDescent="0.3">
      <c r="B412" s="2"/>
      <c r="C412" s="2"/>
      <c r="D412" s="2"/>
      <c r="E412" s="2"/>
      <c r="F412" s="2"/>
      <c r="G412" s="2"/>
      <c r="H412" s="161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2:24" ht="14.4" x14ac:dyDescent="0.3">
      <c r="B413" s="2"/>
      <c r="C413" s="2"/>
      <c r="D413" s="2"/>
      <c r="E413" s="2"/>
      <c r="F413" s="2"/>
      <c r="G413" s="2"/>
      <c r="H413" s="161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2:24" ht="14.4" x14ac:dyDescent="0.3">
      <c r="B414" s="2"/>
      <c r="C414" s="2"/>
      <c r="D414" s="2"/>
      <c r="E414" s="2"/>
      <c r="F414" s="2"/>
      <c r="G414" s="2"/>
      <c r="H414" s="161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2:24" ht="14.4" x14ac:dyDescent="0.3">
      <c r="B415" s="2"/>
      <c r="C415" s="2"/>
      <c r="D415" s="2"/>
      <c r="E415" s="2"/>
      <c r="F415" s="2"/>
      <c r="G415" s="2"/>
      <c r="H415" s="161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2:24" ht="14.4" x14ac:dyDescent="0.3">
      <c r="B416" s="2"/>
      <c r="C416" s="2"/>
      <c r="D416" s="2"/>
      <c r="E416" s="2"/>
      <c r="F416" s="2"/>
      <c r="G416" s="2"/>
      <c r="H416" s="161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2:24" ht="14.4" x14ac:dyDescent="0.3">
      <c r="B417" s="2"/>
      <c r="C417" s="2"/>
      <c r="D417" s="2"/>
      <c r="E417" s="2"/>
      <c r="F417" s="2"/>
      <c r="G417" s="2"/>
      <c r="H417" s="161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2:24" ht="14.4" x14ac:dyDescent="0.3">
      <c r="B418" s="2"/>
      <c r="C418" s="2"/>
      <c r="D418" s="2"/>
      <c r="E418" s="2"/>
      <c r="F418" s="2"/>
      <c r="G418" s="2"/>
      <c r="H418" s="161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2:24" ht="14.4" x14ac:dyDescent="0.3">
      <c r="B419" s="2"/>
      <c r="C419" s="2"/>
      <c r="D419" s="2"/>
      <c r="E419" s="2"/>
      <c r="F419" s="2"/>
      <c r="G419" s="2"/>
      <c r="H419" s="161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2:24" ht="14.4" x14ac:dyDescent="0.3">
      <c r="B420" s="2"/>
      <c r="C420" s="2"/>
      <c r="D420" s="2"/>
      <c r="E420" s="2"/>
      <c r="F420" s="2"/>
      <c r="G420" s="2"/>
      <c r="H420" s="161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2:24" ht="14.4" x14ac:dyDescent="0.3">
      <c r="B421" s="2"/>
      <c r="C421" s="2"/>
      <c r="D421" s="2"/>
      <c r="E421" s="2"/>
      <c r="F421" s="2"/>
      <c r="G421" s="2"/>
      <c r="H421" s="161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2:24" ht="14.4" x14ac:dyDescent="0.3">
      <c r="B422" s="2"/>
      <c r="C422" s="2"/>
      <c r="D422" s="2"/>
      <c r="E422" s="2"/>
      <c r="F422" s="2"/>
      <c r="G422" s="2"/>
      <c r="H422" s="161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2:24" ht="14.4" x14ac:dyDescent="0.3">
      <c r="B423" s="2"/>
      <c r="C423" s="2"/>
      <c r="D423" s="2"/>
      <c r="E423" s="2"/>
      <c r="F423" s="2"/>
      <c r="G423" s="2"/>
      <c r="H423" s="161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2:24" ht="14.4" x14ac:dyDescent="0.3">
      <c r="B424" s="2"/>
      <c r="C424" s="2"/>
      <c r="D424" s="2"/>
      <c r="E424" s="2"/>
      <c r="F424" s="2"/>
      <c r="G424" s="2"/>
      <c r="H424" s="161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2:24" ht="14.4" x14ac:dyDescent="0.3">
      <c r="B425" s="2"/>
      <c r="C425" s="2"/>
      <c r="D425" s="2"/>
      <c r="E425" s="2"/>
      <c r="F425" s="2"/>
      <c r="G425" s="2"/>
      <c r="H425" s="161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2:24" ht="14.4" x14ac:dyDescent="0.3">
      <c r="B426" s="2"/>
      <c r="C426" s="2"/>
      <c r="D426" s="2"/>
      <c r="E426" s="2"/>
      <c r="F426" s="2"/>
      <c r="G426" s="2"/>
      <c r="H426" s="161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2:24" ht="14.4" x14ac:dyDescent="0.3">
      <c r="B427" s="2"/>
      <c r="C427" s="2"/>
      <c r="D427" s="2"/>
      <c r="E427" s="2"/>
      <c r="F427" s="2"/>
      <c r="G427" s="2"/>
      <c r="H427" s="161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2:24" ht="14.4" x14ac:dyDescent="0.3">
      <c r="B428" s="2"/>
      <c r="C428" s="2"/>
      <c r="D428" s="2"/>
      <c r="E428" s="2"/>
      <c r="F428" s="2"/>
      <c r="G428" s="2"/>
      <c r="H428" s="161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2:24" ht="14.4" x14ac:dyDescent="0.3">
      <c r="B429" s="2"/>
      <c r="C429" s="2"/>
      <c r="D429" s="2"/>
      <c r="E429" s="2"/>
      <c r="F429" s="2"/>
      <c r="G429" s="2"/>
      <c r="H429" s="161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2:24" ht="14.4" x14ac:dyDescent="0.3">
      <c r="B430" s="2"/>
      <c r="C430" s="2"/>
      <c r="D430" s="2"/>
      <c r="E430" s="2"/>
      <c r="F430" s="2"/>
      <c r="G430" s="2"/>
      <c r="H430" s="161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2:24" ht="14.4" x14ac:dyDescent="0.3">
      <c r="B431" s="2"/>
      <c r="C431" s="2"/>
      <c r="D431" s="2"/>
      <c r="E431" s="2"/>
      <c r="F431" s="2"/>
      <c r="G431" s="2"/>
      <c r="H431" s="161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2:24" ht="14.4" x14ac:dyDescent="0.3">
      <c r="B432" s="2"/>
      <c r="C432" s="2"/>
      <c r="D432" s="2"/>
      <c r="E432" s="2"/>
      <c r="F432" s="2"/>
      <c r="G432" s="2"/>
      <c r="H432" s="161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2:24" ht="14.4" x14ac:dyDescent="0.3">
      <c r="B433" s="2"/>
      <c r="C433" s="2"/>
      <c r="D433" s="2"/>
      <c r="E433" s="2"/>
      <c r="F433" s="2"/>
      <c r="G433" s="2"/>
      <c r="H433" s="161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2:24" ht="14.4" x14ac:dyDescent="0.3">
      <c r="B434" s="2"/>
      <c r="C434" s="2"/>
      <c r="D434" s="2"/>
      <c r="E434" s="2"/>
      <c r="F434" s="2"/>
      <c r="G434" s="2"/>
      <c r="H434" s="161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2:24" ht="14.4" x14ac:dyDescent="0.3">
      <c r="B435" s="2"/>
      <c r="C435" s="2"/>
      <c r="D435" s="2"/>
      <c r="E435" s="2"/>
      <c r="F435" s="2"/>
      <c r="G435" s="2"/>
      <c r="H435" s="161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2:24" ht="14.4" x14ac:dyDescent="0.3">
      <c r="B436" s="2"/>
      <c r="C436" s="2"/>
      <c r="D436" s="2"/>
      <c r="E436" s="2"/>
      <c r="F436" s="2"/>
      <c r="G436" s="2"/>
      <c r="H436" s="161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2:24" ht="14.4" x14ac:dyDescent="0.3">
      <c r="B437" s="2"/>
      <c r="C437" s="2"/>
      <c r="D437" s="2"/>
      <c r="E437" s="2"/>
      <c r="F437" s="2"/>
      <c r="G437" s="2"/>
      <c r="H437" s="161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2:24" ht="14.4" x14ac:dyDescent="0.3">
      <c r="B438" s="2"/>
      <c r="C438" s="2"/>
      <c r="D438" s="2"/>
      <c r="E438" s="2"/>
      <c r="F438" s="2"/>
      <c r="G438" s="2"/>
      <c r="H438" s="161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2:24" ht="14.4" x14ac:dyDescent="0.3">
      <c r="B439" s="2"/>
      <c r="C439" s="2"/>
      <c r="D439" s="2"/>
      <c r="E439" s="2"/>
      <c r="F439" s="2"/>
      <c r="G439" s="2"/>
      <c r="H439" s="161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2:24" ht="14.4" x14ac:dyDescent="0.3">
      <c r="B440" s="2"/>
      <c r="C440" s="2"/>
      <c r="D440" s="2"/>
      <c r="E440" s="2"/>
      <c r="F440" s="2"/>
      <c r="G440" s="2"/>
      <c r="H440" s="161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2:24" ht="14.4" x14ac:dyDescent="0.3">
      <c r="B441" s="2"/>
      <c r="C441" s="2"/>
      <c r="D441" s="2"/>
      <c r="E441" s="2"/>
      <c r="F441" s="2"/>
      <c r="G441" s="2"/>
      <c r="H441" s="161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2:24" ht="14.4" x14ac:dyDescent="0.3">
      <c r="B442" s="2"/>
      <c r="C442" s="2"/>
      <c r="D442" s="2"/>
      <c r="E442" s="2"/>
      <c r="F442" s="2"/>
      <c r="G442" s="2"/>
      <c r="H442" s="161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2:24" ht="14.4" x14ac:dyDescent="0.3">
      <c r="B443" s="2"/>
      <c r="C443" s="2"/>
      <c r="D443" s="2"/>
      <c r="E443" s="2"/>
      <c r="F443" s="2"/>
      <c r="G443" s="2"/>
      <c r="H443" s="161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2:24" ht="14.4" x14ac:dyDescent="0.3">
      <c r="B444" s="2"/>
      <c r="C444" s="2"/>
      <c r="D444" s="2"/>
      <c r="E444" s="2"/>
      <c r="F444" s="2"/>
      <c r="G444" s="2"/>
      <c r="H444" s="161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2:24" ht="14.4" x14ac:dyDescent="0.3">
      <c r="B445" s="2"/>
      <c r="C445" s="2"/>
      <c r="D445" s="2"/>
      <c r="E445" s="2"/>
      <c r="F445" s="2"/>
      <c r="G445" s="2"/>
      <c r="H445" s="161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2:24" ht="14.4" x14ac:dyDescent="0.3">
      <c r="B446" s="2"/>
      <c r="C446" s="2"/>
      <c r="D446" s="2"/>
      <c r="E446" s="2"/>
      <c r="F446" s="2"/>
      <c r="G446" s="2"/>
      <c r="H446" s="161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2:24" ht="14.4" x14ac:dyDescent="0.3">
      <c r="B447" s="2"/>
      <c r="C447" s="2"/>
      <c r="D447" s="2"/>
      <c r="E447" s="2"/>
      <c r="F447" s="2"/>
      <c r="G447" s="2"/>
      <c r="H447" s="161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2:24" ht="14.4" x14ac:dyDescent="0.3">
      <c r="B448" s="2"/>
      <c r="C448" s="2"/>
      <c r="D448" s="2"/>
      <c r="E448" s="2"/>
      <c r="F448" s="2"/>
      <c r="G448" s="2"/>
      <c r="H448" s="161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2:24" ht="14.4" x14ac:dyDescent="0.3">
      <c r="B449" s="2"/>
      <c r="C449" s="2"/>
      <c r="D449" s="2"/>
      <c r="E449" s="2"/>
      <c r="F449" s="2"/>
      <c r="G449" s="2"/>
      <c r="H449" s="161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2:24" ht="14.4" x14ac:dyDescent="0.3">
      <c r="B450" s="2"/>
      <c r="C450" s="2"/>
      <c r="D450" s="2"/>
      <c r="E450" s="2"/>
      <c r="F450" s="2"/>
      <c r="G450" s="2"/>
      <c r="H450" s="161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2:24" ht="14.4" x14ac:dyDescent="0.3">
      <c r="B451" s="2"/>
      <c r="C451" s="2"/>
      <c r="D451" s="2"/>
      <c r="E451" s="2"/>
      <c r="F451" s="2"/>
      <c r="G451" s="2"/>
      <c r="H451" s="161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2:24" ht="14.4" x14ac:dyDescent="0.3">
      <c r="B452" s="2"/>
      <c r="C452" s="2"/>
      <c r="D452" s="2"/>
      <c r="E452" s="2"/>
      <c r="F452" s="2"/>
      <c r="G452" s="2"/>
      <c r="H452" s="161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2:24" ht="14.4" x14ac:dyDescent="0.3">
      <c r="B453" s="2"/>
      <c r="C453" s="2"/>
      <c r="D453" s="2"/>
      <c r="E453" s="2"/>
      <c r="F453" s="2"/>
      <c r="G453" s="2"/>
      <c r="H453" s="161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2:24" ht="14.4" x14ac:dyDescent="0.3">
      <c r="B454" s="2"/>
      <c r="C454" s="2"/>
      <c r="D454" s="2"/>
      <c r="E454" s="2"/>
      <c r="F454" s="2"/>
      <c r="G454" s="2"/>
      <c r="H454" s="161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2:24" ht="14.4" x14ac:dyDescent="0.3">
      <c r="B455" s="2"/>
      <c r="C455" s="2"/>
      <c r="D455" s="2"/>
      <c r="E455" s="2"/>
      <c r="F455" s="2"/>
      <c r="G455" s="2"/>
      <c r="H455" s="161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2:24" ht="14.4" x14ac:dyDescent="0.3">
      <c r="B456" s="2"/>
      <c r="C456" s="2"/>
      <c r="D456" s="2"/>
      <c r="E456" s="2"/>
      <c r="F456" s="2"/>
      <c r="G456" s="2"/>
      <c r="H456" s="161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2:24" ht="14.4" x14ac:dyDescent="0.3">
      <c r="B457" s="2"/>
      <c r="C457" s="2"/>
      <c r="D457" s="2"/>
      <c r="E457" s="2"/>
      <c r="F457" s="2"/>
      <c r="G457" s="2"/>
      <c r="H457" s="161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2:24" ht="14.4" x14ac:dyDescent="0.3">
      <c r="B458" s="2"/>
      <c r="C458" s="2"/>
      <c r="D458" s="2"/>
      <c r="E458" s="2"/>
      <c r="F458" s="2"/>
      <c r="G458" s="2"/>
      <c r="H458" s="161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2:24" ht="14.4" x14ac:dyDescent="0.3">
      <c r="B459" s="2"/>
      <c r="C459" s="2"/>
      <c r="D459" s="2"/>
      <c r="E459" s="2"/>
      <c r="F459" s="2"/>
      <c r="G459" s="2"/>
      <c r="H459" s="161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2:24" ht="14.4" x14ac:dyDescent="0.3">
      <c r="B460" s="2"/>
      <c r="C460" s="2"/>
      <c r="D460" s="2"/>
      <c r="E460" s="2"/>
      <c r="F460" s="2"/>
      <c r="G460" s="2"/>
      <c r="H460" s="161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2:24" ht="14.4" x14ac:dyDescent="0.3">
      <c r="B461" s="2"/>
      <c r="C461" s="2"/>
      <c r="D461" s="2"/>
      <c r="E461" s="2"/>
      <c r="F461" s="2"/>
      <c r="G461" s="2"/>
      <c r="H461" s="161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2:24" ht="14.4" x14ac:dyDescent="0.3">
      <c r="B462" s="2"/>
      <c r="C462" s="2"/>
      <c r="D462" s="2"/>
      <c r="E462" s="2"/>
      <c r="F462" s="2"/>
      <c r="G462" s="2"/>
      <c r="H462" s="161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2:24" ht="14.4" x14ac:dyDescent="0.3">
      <c r="B463" s="2"/>
      <c r="C463" s="2"/>
      <c r="D463" s="2"/>
      <c r="E463" s="2"/>
      <c r="F463" s="2"/>
      <c r="G463" s="2"/>
      <c r="H463" s="161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2:24" ht="14.4" x14ac:dyDescent="0.3">
      <c r="B464" s="2"/>
      <c r="C464" s="2"/>
      <c r="D464" s="2"/>
      <c r="E464" s="2"/>
      <c r="F464" s="2"/>
      <c r="G464" s="2"/>
      <c r="H464" s="161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2:24" ht="14.4" x14ac:dyDescent="0.3">
      <c r="B465" s="2"/>
      <c r="C465" s="2"/>
      <c r="D465" s="2"/>
      <c r="E465" s="2"/>
      <c r="F465" s="2"/>
      <c r="G465" s="2"/>
      <c r="H465" s="161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2:24" ht="14.4" x14ac:dyDescent="0.3">
      <c r="B466" s="2"/>
      <c r="C466" s="2"/>
      <c r="D466" s="2"/>
      <c r="E466" s="2"/>
      <c r="F466" s="2"/>
      <c r="G466" s="2"/>
      <c r="H466" s="161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2:24" ht="14.4" x14ac:dyDescent="0.3">
      <c r="B467" s="2"/>
      <c r="C467" s="2"/>
      <c r="D467" s="2"/>
      <c r="E467" s="2"/>
      <c r="F467" s="2"/>
      <c r="G467" s="2"/>
      <c r="H467" s="161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2:24" ht="14.4" x14ac:dyDescent="0.3">
      <c r="B468" s="2"/>
      <c r="C468" s="2"/>
      <c r="D468" s="2"/>
      <c r="E468" s="2"/>
      <c r="F468" s="2"/>
      <c r="G468" s="2"/>
      <c r="H468" s="161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2:24" ht="14.4" x14ac:dyDescent="0.3">
      <c r="B469" s="2"/>
      <c r="C469" s="2"/>
      <c r="D469" s="2"/>
      <c r="E469" s="2"/>
      <c r="F469" s="2"/>
      <c r="G469" s="2"/>
      <c r="H469" s="161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2:24" ht="14.4" x14ac:dyDescent="0.3">
      <c r="B470" s="2"/>
      <c r="C470" s="2"/>
      <c r="D470" s="2"/>
      <c r="E470" s="2"/>
      <c r="F470" s="2"/>
      <c r="G470" s="2"/>
      <c r="H470" s="161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2:24" ht="14.4" x14ac:dyDescent="0.3">
      <c r="B471" s="2"/>
      <c r="C471" s="2"/>
      <c r="D471" s="2"/>
      <c r="E471" s="2"/>
      <c r="F471" s="2"/>
      <c r="G471" s="2"/>
      <c r="H471" s="161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2:24" ht="14.4" x14ac:dyDescent="0.3">
      <c r="B472" s="2"/>
      <c r="C472" s="2"/>
      <c r="D472" s="2"/>
      <c r="E472" s="2"/>
      <c r="F472" s="2"/>
      <c r="G472" s="2"/>
      <c r="H472" s="161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2:24" ht="14.4" x14ac:dyDescent="0.3">
      <c r="B473" s="2"/>
      <c r="C473" s="2"/>
      <c r="D473" s="2"/>
      <c r="E473" s="2"/>
      <c r="F473" s="2"/>
      <c r="G473" s="2"/>
      <c r="H473" s="161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2:24" ht="14.4" x14ac:dyDescent="0.3">
      <c r="B474" s="2"/>
      <c r="C474" s="2"/>
      <c r="D474" s="2"/>
      <c r="E474" s="2"/>
      <c r="F474" s="2"/>
      <c r="G474" s="2"/>
      <c r="H474" s="161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2:24" ht="14.4" x14ac:dyDescent="0.3">
      <c r="B475" s="2"/>
      <c r="C475" s="2"/>
      <c r="D475" s="2"/>
      <c r="E475" s="2"/>
      <c r="F475" s="2"/>
      <c r="G475" s="2"/>
      <c r="H475" s="161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2:24" ht="14.4" x14ac:dyDescent="0.3">
      <c r="B476" s="2"/>
      <c r="C476" s="2"/>
      <c r="D476" s="2"/>
      <c r="E476" s="2"/>
      <c r="F476" s="2"/>
      <c r="G476" s="2"/>
      <c r="H476" s="161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2:24" ht="14.4" x14ac:dyDescent="0.3">
      <c r="B477" s="2"/>
      <c r="C477" s="2"/>
      <c r="D477" s="2"/>
      <c r="E477" s="2"/>
      <c r="F477" s="2"/>
      <c r="G477" s="2"/>
      <c r="H477" s="161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2:24" ht="14.4" x14ac:dyDescent="0.3">
      <c r="B478" s="2"/>
      <c r="C478" s="2"/>
      <c r="D478" s="2"/>
      <c r="E478" s="2"/>
      <c r="F478" s="2"/>
      <c r="G478" s="2"/>
      <c r="H478" s="161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2:24" ht="14.4" x14ac:dyDescent="0.3">
      <c r="B479" s="2"/>
      <c r="C479" s="2"/>
      <c r="D479" s="2"/>
      <c r="E479" s="2"/>
      <c r="F479" s="2"/>
      <c r="G479" s="2"/>
      <c r="H479" s="161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2:24" ht="14.4" x14ac:dyDescent="0.3">
      <c r="B480" s="2"/>
      <c r="C480" s="2"/>
      <c r="D480" s="2"/>
      <c r="E480" s="2"/>
      <c r="F480" s="2"/>
      <c r="G480" s="2"/>
      <c r="H480" s="161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2:24" ht="14.4" x14ac:dyDescent="0.3">
      <c r="B481" s="2"/>
      <c r="C481" s="2"/>
      <c r="D481" s="2"/>
      <c r="E481" s="2"/>
      <c r="F481" s="2"/>
      <c r="G481" s="2"/>
      <c r="H481" s="161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2:24" ht="14.4" x14ac:dyDescent="0.3">
      <c r="B482" s="2"/>
      <c r="C482" s="2"/>
      <c r="D482" s="2"/>
      <c r="E482" s="2"/>
      <c r="F482" s="2"/>
      <c r="G482" s="2"/>
      <c r="H482" s="161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2:24" ht="14.4" x14ac:dyDescent="0.3">
      <c r="B483" s="2"/>
      <c r="C483" s="2"/>
      <c r="D483" s="2"/>
      <c r="E483" s="2"/>
      <c r="F483" s="2"/>
      <c r="G483" s="2"/>
      <c r="H483" s="161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2:24" ht="14.4" x14ac:dyDescent="0.3">
      <c r="B484" s="2"/>
      <c r="C484" s="2"/>
      <c r="D484" s="2"/>
      <c r="E484" s="2"/>
      <c r="F484" s="2"/>
      <c r="G484" s="2"/>
      <c r="H484" s="161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2:24" ht="14.4" x14ac:dyDescent="0.3">
      <c r="B485" s="2"/>
      <c r="C485" s="2"/>
      <c r="D485" s="2"/>
      <c r="E485" s="2"/>
      <c r="F485" s="2"/>
      <c r="G485" s="2"/>
      <c r="H485" s="161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2:24" ht="14.4" x14ac:dyDescent="0.3">
      <c r="B486" s="2"/>
      <c r="C486" s="2"/>
      <c r="D486" s="2"/>
      <c r="E486" s="2"/>
      <c r="F486" s="2"/>
      <c r="G486" s="2"/>
      <c r="H486" s="161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2:24" ht="14.4" x14ac:dyDescent="0.3">
      <c r="B487" s="2"/>
      <c r="C487" s="2"/>
      <c r="D487" s="2"/>
      <c r="E487" s="2"/>
      <c r="F487" s="2"/>
      <c r="G487" s="2"/>
      <c r="H487" s="161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2:24" ht="14.4" x14ac:dyDescent="0.3">
      <c r="B488" s="2"/>
      <c r="C488" s="2"/>
      <c r="D488" s="2"/>
      <c r="E488" s="2"/>
      <c r="F488" s="2"/>
      <c r="G488" s="2"/>
      <c r="H488" s="161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2:24" ht="14.4" x14ac:dyDescent="0.3">
      <c r="B489" s="2"/>
      <c r="C489" s="2"/>
      <c r="D489" s="2"/>
      <c r="E489" s="2"/>
      <c r="F489" s="2"/>
      <c r="G489" s="2"/>
      <c r="H489" s="161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2:24" ht="14.4" x14ac:dyDescent="0.3">
      <c r="B490" s="2"/>
      <c r="C490" s="2"/>
      <c r="D490" s="2"/>
      <c r="E490" s="2"/>
      <c r="F490" s="2"/>
      <c r="G490" s="2"/>
      <c r="H490" s="161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2:24" ht="14.4" x14ac:dyDescent="0.3">
      <c r="B491" s="2"/>
      <c r="C491" s="2"/>
      <c r="D491" s="2"/>
      <c r="E491" s="2"/>
      <c r="F491" s="2"/>
      <c r="G491" s="2"/>
      <c r="H491" s="161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2:24" ht="14.4" x14ac:dyDescent="0.3">
      <c r="B492" s="2"/>
      <c r="C492" s="2"/>
      <c r="D492" s="2"/>
      <c r="E492" s="2"/>
      <c r="F492" s="2"/>
      <c r="G492" s="2"/>
      <c r="H492" s="161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2:24" ht="14.4" x14ac:dyDescent="0.3">
      <c r="B493" s="2"/>
      <c r="C493" s="2"/>
      <c r="D493" s="2"/>
      <c r="E493" s="2"/>
      <c r="F493" s="2"/>
      <c r="G493" s="2"/>
      <c r="H493" s="161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2:24" ht="14.4" x14ac:dyDescent="0.3">
      <c r="B494" s="2"/>
      <c r="C494" s="2"/>
      <c r="D494" s="2"/>
      <c r="E494" s="2"/>
      <c r="F494" s="2"/>
      <c r="G494" s="2"/>
      <c r="H494" s="161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2:24" ht="14.4" x14ac:dyDescent="0.3">
      <c r="B495" s="2"/>
      <c r="C495" s="2"/>
      <c r="D495" s="2"/>
      <c r="E495" s="2"/>
      <c r="F495" s="2"/>
      <c r="G495" s="2"/>
      <c r="H495" s="161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2:24" ht="14.4" x14ac:dyDescent="0.3">
      <c r="B496" s="2"/>
      <c r="C496" s="2"/>
      <c r="D496" s="2"/>
      <c r="E496" s="2"/>
      <c r="F496" s="2"/>
      <c r="G496" s="2"/>
      <c r="H496" s="161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2:24" ht="14.4" x14ac:dyDescent="0.3">
      <c r="B497" s="2"/>
      <c r="C497" s="2"/>
      <c r="D497" s="2"/>
      <c r="E497" s="2"/>
      <c r="F497" s="2"/>
      <c r="G497" s="2"/>
      <c r="H497" s="161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2:24" ht="14.4" x14ac:dyDescent="0.3">
      <c r="B498" s="2"/>
      <c r="C498" s="2"/>
      <c r="D498" s="2"/>
      <c r="E498" s="2"/>
      <c r="F498" s="2"/>
      <c r="G498" s="2"/>
      <c r="H498" s="161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2:24" ht="14.4" x14ac:dyDescent="0.3">
      <c r="B499" s="2"/>
      <c r="C499" s="2"/>
      <c r="D499" s="2"/>
      <c r="E499" s="2"/>
      <c r="F499" s="2"/>
      <c r="G499" s="2"/>
      <c r="H499" s="161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2:24" ht="14.4" x14ac:dyDescent="0.3">
      <c r="B500" s="2"/>
      <c r="C500" s="2"/>
      <c r="D500" s="2"/>
      <c r="E500" s="2"/>
      <c r="F500" s="2"/>
      <c r="G500" s="2"/>
      <c r="H500" s="161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2:24" ht="14.4" x14ac:dyDescent="0.3">
      <c r="B501" s="2"/>
      <c r="C501" s="2"/>
      <c r="D501" s="2"/>
      <c r="E501" s="2"/>
      <c r="F501" s="2"/>
      <c r="G501" s="2"/>
      <c r="H501" s="161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2:24" ht="14.4" x14ac:dyDescent="0.3">
      <c r="B502" s="2"/>
      <c r="C502" s="2"/>
      <c r="D502" s="2"/>
      <c r="E502" s="2"/>
      <c r="F502" s="2"/>
      <c r="G502" s="2"/>
      <c r="H502" s="161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2:24" ht="14.4" x14ac:dyDescent="0.3">
      <c r="B503" s="2"/>
      <c r="C503" s="2"/>
      <c r="D503" s="2"/>
      <c r="E503" s="2"/>
      <c r="F503" s="2"/>
      <c r="G503" s="2"/>
      <c r="H503" s="161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2:24" ht="14.4" x14ac:dyDescent="0.3">
      <c r="B504" s="2"/>
      <c r="C504" s="2"/>
      <c r="D504" s="2"/>
      <c r="E504" s="2"/>
      <c r="F504" s="2"/>
      <c r="G504" s="2"/>
      <c r="H504" s="161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2:24" ht="14.4" x14ac:dyDescent="0.3">
      <c r="B505" s="2"/>
      <c r="C505" s="2"/>
      <c r="D505" s="2"/>
      <c r="E505" s="2"/>
      <c r="F505" s="2"/>
      <c r="G505" s="2"/>
      <c r="H505" s="161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2:24" ht="14.4" x14ac:dyDescent="0.3">
      <c r="B506" s="2"/>
      <c r="C506" s="2"/>
      <c r="D506" s="2"/>
      <c r="E506" s="2"/>
      <c r="F506" s="2"/>
      <c r="G506" s="2"/>
      <c r="H506" s="161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2:24" ht="14.4" x14ac:dyDescent="0.3">
      <c r="B507" s="2"/>
      <c r="C507" s="2"/>
      <c r="D507" s="2"/>
      <c r="E507" s="2"/>
      <c r="F507" s="2"/>
      <c r="G507" s="2"/>
      <c r="H507" s="161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2:24" ht="14.4" x14ac:dyDescent="0.3">
      <c r="B508" s="2"/>
      <c r="C508" s="2"/>
      <c r="D508" s="2"/>
      <c r="E508" s="2"/>
      <c r="F508" s="2"/>
      <c r="G508" s="2"/>
      <c r="H508" s="161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2:24" ht="14.4" x14ac:dyDescent="0.3">
      <c r="B509" s="2"/>
      <c r="C509" s="2"/>
      <c r="D509" s="2"/>
      <c r="E509" s="2"/>
      <c r="F509" s="2"/>
      <c r="G509" s="2"/>
      <c r="H509" s="161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2:24" ht="14.4" x14ac:dyDescent="0.3">
      <c r="B510" s="2"/>
      <c r="C510" s="2"/>
      <c r="D510" s="2"/>
      <c r="E510" s="2"/>
      <c r="F510" s="2"/>
      <c r="G510" s="2"/>
      <c r="H510" s="161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2:24" ht="14.4" x14ac:dyDescent="0.3">
      <c r="B511" s="2"/>
      <c r="C511" s="2"/>
      <c r="D511" s="2"/>
      <c r="E511" s="2"/>
      <c r="F511" s="2"/>
      <c r="G511" s="2"/>
      <c r="H511" s="161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2:24" ht="14.4" x14ac:dyDescent="0.3">
      <c r="B512" s="2"/>
      <c r="C512" s="2"/>
      <c r="D512" s="2"/>
      <c r="E512" s="2"/>
      <c r="F512" s="2"/>
      <c r="G512" s="2"/>
      <c r="H512" s="161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2:24" ht="14.4" x14ac:dyDescent="0.3">
      <c r="B513" s="2"/>
      <c r="C513" s="2"/>
      <c r="D513" s="2"/>
      <c r="E513" s="2"/>
      <c r="F513" s="2"/>
      <c r="G513" s="2"/>
      <c r="H513" s="161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2:24" ht="14.4" x14ac:dyDescent="0.3">
      <c r="B514" s="2"/>
      <c r="C514" s="2"/>
      <c r="D514" s="2"/>
      <c r="E514" s="2"/>
      <c r="F514" s="2"/>
      <c r="G514" s="2"/>
      <c r="H514" s="161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2:24" ht="14.4" x14ac:dyDescent="0.3">
      <c r="B515" s="2"/>
      <c r="C515" s="2"/>
      <c r="D515" s="2"/>
      <c r="E515" s="2"/>
      <c r="F515" s="2"/>
      <c r="G515" s="2"/>
      <c r="H515" s="161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2:24" ht="14.4" x14ac:dyDescent="0.3">
      <c r="B516" s="2"/>
      <c r="C516" s="2"/>
      <c r="D516" s="2"/>
      <c r="E516" s="2"/>
      <c r="F516" s="2"/>
      <c r="G516" s="2"/>
      <c r="H516" s="161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2:24" ht="14.4" x14ac:dyDescent="0.3">
      <c r="B517" s="2"/>
      <c r="C517" s="2"/>
      <c r="D517" s="2"/>
      <c r="E517" s="2"/>
      <c r="F517" s="2"/>
      <c r="G517" s="2"/>
      <c r="H517" s="161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2:24" ht="14.4" x14ac:dyDescent="0.3">
      <c r="B518" s="2"/>
      <c r="C518" s="2"/>
      <c r="D518" s="2"/>
      <c r="E518" s="2"/>
      <c r="F518" s="2"/>
      <c r="G518" s="2"/>
      <c r="H518" s="161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2:24" ht="14.4" x14ac:dyDescent="0.3">
      <c r="B519" s="2"/>
      <c r="C519" s="2"/>
      <c r="D519" s="2"/>
      <c r="E519" s="2"/>
      <c r="F519" s="2"/>
      <c r="G519" s="2"/>
      <c r="H519" s="161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2:24" ht="14.4" x14ac:dyDescent="0.3">
      <c r="B520" s="2"/>
      <c r="C520" s="2"/>
      <c r="D520" s="2"/>
      <c r="E520" s="2"/>
      <c r="F520" s="2"/>
      <c r="G520" s="2"/>
      <c r="H520" s="161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2:24" ht="14.4" x14ac:dyDescent="0.3">
      <c r="B521" s="2"/>
      <c r="C521" s="2"/>
      <c r="D521" s="2"/>
      <c r="E521" s="2"/>
      <c r="F521" s="2"/>
      <c r="G521" s="2"/>
      <c r="H521" s="161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2:24" ht="14.4" x14ac:dyDescent="0.3">
      <c r="B522" s="2"/>
      <c r="C522" s="2"/>
      <c r="D522" s="2"/>
      <c r="E522" s="2"/>
      <c r="F522" s="2"/>
      <c r="G522" s="2"/>
      <c r="H522" s="161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2:24" ht="14.4" x14ac:dyDescent="0.3">
      <c r="B523" s="2"/>
      <c r="C523" s="2"/>
      <c r="D523" s="2"/>
      <c r="E523" s="2"/>
      <c r="F523" s="2"/>
      <c r="G523" s="2"/>
      <c r="H523" s="161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2:24" ht="14.4" x14ac:dyDescent="0.3">
      <c r="B524" s="2"/>
      <c r="C524" s="2"/>
      <c r="D524" s="2"/>
      <c r="E524" s="2"/>
      <c r="F524" s="2"/>
      <c r="G524" s="2"/>
      <c r="H524" s="161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2:24" ht="14.4" x14ac:dyDescent="0.3">
      <c r="B525" s="2"/>
      <c r="C525" s="2"/>
      <c r="D525" s="2"/>
      <c r="E525" s="2"/>
      <c r="F525" s="2"/>
      <c r="G525" s="2"/>
      <c r="H525" s="161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2:24" ht="14.4" x14ac:dyDescent="0.3">
      <c r="B526" s="2"/>
      <c r="C526" s="2"/>
      <c r="D526" s="2"/>
      <c r="E526" s="2"/>
      <c r="F526" s="2"/>
      <c r="G526" s="2"/>
      <c r="H526" s="161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2:24" ht="14.4" x14ac:dyDescent="0.3">
      <c r="B527" s="2"/>
      <c r="C527" s="2"/>
      <c r="D527" s="2"/>
      <c r="E527" s="2"/>
      <c r="F527" s="2"/>
      <c r="G527" s="2"/>
      <c r="H527" s="161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2:24" ht="14.4" x14ac:dyDescent="0.3">
      <c r="B528" s="2"/>
      <c r="C528" s="2"/>
      <c r="D528" s="2"/>
      <c r="E528" s="2"/>
      <c r="F528" s="2"/>
      <c r="G528" s="2"/>
      <c r="H528" s="161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2:24" ht="14.4" x14ac:dyDescent="0.3">
      <c r="B529" s="2"/>
      <c r="C529" s="2"/>
      <c r="D529" s="2"/>
      <c r="E529" s="2"/>
      <c r="F529" s="2"/>
      <c r="G529" s="2"/>
      <c r="H529" s="161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2:24" ht="14.4" x14ac:dyDescent="0.3">
      <c r="B530" s="2"/>
      <c r="C530" s="2"/>
      <c r="D530" s="2"/>
      <c r="E530" s="2"/>
      <c r="F530" s="2"/>
      <c r="G530" s="2"/>
      <c r="H530" s="161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2:24" ht="14.4" x14ac:dyDescent="0.3">
      <c r="B531" s="2"/>
      <c r="C531" s="2"/>
      <c r="D531" s="2"/>
      <c r="E531" s="2"/>
      <c r="F531" s="2"/>
      <c r="G531" s="2"/>
      <c r="H531" s="161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2:24" ht="14.4" x14ac:dyDescent="0.3">
      <c r="B532" s="2"/>
      <c r="C532" s="2"/>
      <c r="D532" s="2"/>
      <c r="E532" s="2"/>
      <c r="F532" s="2"/>
      <c r="G532" s="2"/>
      <c r="H532" s="161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2:24" ht="14.4" x14ac:dyDescent="0.3">
      <c r="B533" s="2"/>
      <c r="C533" s="2"/>
      <c r="D533" s="2"/>
      <c r="E533" s="2"/>
      <c r="F533" s="2"/>
      <c r="G533" s="2"/>
      <c r="H533" s="161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2:24" ht="14.4" x14ac:dyDescent="0.3">
      <c r="B534" s="2"/>
      <c r="C534" s="2"/>
      <c r="D534" s="2"/>
      <c r="E534" s="2"/>
      <c r="F534" s="2"/>
      <c r="G534" s="2"/>
      <c r="H534" s="161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2:24" ht="14.4" x14ac:dyDescent="0.3">
      <c r="B535" s="2"/>
      <c r="C535" s="2"/>
      <c r="D535" s="2"/>
      <c r="E535" s="2"/>
      <c r="F535" s="2"/>
      <c r="G535" s="2"/>
      <c r="H535" s="161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2:24" ht="14.4" x14ac:dyDescent="0.3">
      <c r="B536" s="2"/>
      <c r="C536" s="2"/>
      <c r="D536" s="2"/>
      <c r="E536" s="2"/>
      <c r="F536" s="2"/>
      <c r="G536" s="2"/>
      <c r="H536" s="161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2:24" ht="14.4" x14ac:dyDescent="0.3">
      <c r="B537" s="2"/>
      <c r="C537" s="2"/>
      <c r="D537" s="2"/>
      <c r="E537" s="2"/>
      <c r="F537" s="2"/>
      <c r="G537" s="2"/>
      <c r="H537" s="161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2:24" ht="14.4" x14ac:dyDescent="0.3">
      <c r="B538" s="2"/>
      <c r="C538" s="2"/>
      <c r="D538" s="2"/>
      <c r="E538" s="2"/>
      <c r="F538" s="2"/>
      <c r="G538" s="2"/>
      <c r="H538" s="161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2:24" ht="14.4" x14ac:dyDescent="0.3">
      <c r="B539" s="2"/>
      <c r="C539" s="2"/>
      <c r="D539" s="2"/>
      <c r="E539" s="2"/>
      <c r="F539" s="2"/>
      <c r="G539" s="2"/>
      <c r="H539" s="161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2:24" ht="14.4" x14ac:dyDescent="0.3">
      <c r="B540" s="2"/>
      <c r="C540" s="2"/>
      <c r="D540" s="2"/>
      <c r="E540" s="2"/>
      <c r="F540" s="2"/>
      <c r="G540" s="2"/>
      <c r="H540" s="161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2:24" ht="14.4" x14ac:dyDescent="0.3">
      <c r="B541" s="2"/>
      <c r="C541" s="2"/>
      <c r="D541" s="2"/>
      <c r="E541" s="2"/>
      <c r="F541" s="2"/>
      <c r="G541" s="2"/>
      <c r="H541" s="161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2:24" ht="14.4" x14ac:dyDescent="0.3">
      <c r="B542" s="2"/>
      <c r="C542" s="2"/>
      <c r="D542" s="2"/>
      <c r="E542" s="2"/>
      <c r="F542" s="2"/>
      <c r="G542" s="2"/>
      <c r="H542" s="16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2:24" ht="14.4" x14ac:dyDescent="0.3">
      <c r="B543" s="2"/>
      <c r="C543" s="2"/>
      <c r="D543" s="2"/>
      <c r="E543" s="2"/>
      <c r="F543" s="2"/>
      <c r="G543" s="2"/>
      <c r="H543" s="161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2:24" ht="14.4" x14ac:dyDescent="0.3">
      <c r="B544" s="2"/>
      <c r="C544" s="2"/>
      <c r="D544" s="2"/>
      <c r="E544" s="2"/>
      <c r="F544" s="2"/>
      <c r="G544" s="2"/>
      <c r="H544" s="161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2:24" ht="14.4" x14ac:dyDescent="0.3">
      <c r="B545" s="2"/>
      <c r="C545" s="2"/>
      <c r="D545" s="2"/>
      <c r="E545" s="2"/>
      <c r="F545" s="2"/>
      <c r="G545" s="2"/>
      <c r="H545" s="161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2:24" ht="14.4" x14ac:dyDescent="0.3">
      <c r="B546" s="2"/>
      <c r="C546" s="2"/>
      <c r="D546" s="2"/>
      <c r="E546" s="2"/>
      <c r="F546" s="2"/>
      <c r="G546" s="2"/>
      <c r="H546" s="161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2:24" ht="14.4" x14ac:dyDescent="0.3">
      <c r="B547" s="2"/>
      <c r="C547" s="2"/>
      <c r="D547" s="2"/>
      <c r="E547" s="2"/>
      <c r="F547" s="2"/>
      <c r="G547" s="2"/>
      <c r="H547" s="161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2:24" ht="14.4" x14ac:dyDescent="0.3">
      <c r="B548" s="2"/>
      <c r="C548" s="2"/>
      <c r="D548" s="2"/>
      <c r="E548" s="2"/>
      <c r="F548" s="2"/>
      <c r="G548" s="2"/>
      <c r="H548" s="161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2:24" ht="14.4" x14ac:dyDescent="0.3">
      <c r="B549" s="2"/>
      <c r="C549" s="2"/>
      <c r="D549" s="2"/>
      <c r="E549" s="2"/>
      <c r="F549" s="2"/>
      <c r="G549" s="2"/>
      <c r="H549" s="161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2:24" ht="14.4" x14ac:dyDescent="0.3">
      <c r="B550" s="2"/>
      <c r="C550" s="2"/>
      <c r="D550" s="2"/>
      <c r="E550" s="2"/>
      <c r="F550" s="2"/>
      <c r="G550" s="2"/>
      <c r="H550" s="161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2:24" ht="14.4" x14ac:dyDescent="0.3">
      <c r="B551" s="2"/>
      <c r="C551" s="2"/>
      <c r="D551" s="2"/>
      <c r="E551" s="2"/>
      <c r="F551" s="2"/>
      <c r="G551" s="2"/>
      <c r="H551" s="161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2:24" ht="14.4" x14ac:dyDescent="0.3">
      <c r="B552" s="2"/>
      <c r="C552" s="2"/>
      <c r="D552" s="2"/>
      <c r="E552" s="2"/>
      <c r="F552" s="2"/>
      <c r="G552" s="2"/>
      <c r="H552" s="161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2:24" ht="14.4" x14ac:dyDescent="0.3">
      <c r="B553" s="2"/>
      <c r="C553" s="2"/>
      <c r="D553" s="2"/>
      <c r="E553" s="2"/>
      <c r="F553" s="2"/>
      <c r="G553" s="2"/>
      <c r="H553" s="161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2:24" ht="14.4" x14ac:dyDescent="0.3">
      <c r="B554" s="2"/>
      <c r="C554" s="2"/>
      <c r="D554" s="2"/>
      <c r="E554" s="2"/>
      <c r="F554" s="2"/>
      <c r="G554" s="2"/>
      <c r="H554" s="161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2:24" ht="14.4" x14ac:dyDescent="0.3">
      <c r="B555" s="2"/>
      <c r="C555" s="2"/>
      <c r="D555" s="2"/>
      <c r="E555" s="2"/>
      <c r="F555" s="2"/>
      <c r="G555" s="2"/>
      <c r="H555" s="161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2:24" ht="14.4" x14ac:dyDescent="0.3">
      <c r="B556" s="2"/>
      <c r="C556" s="2"/>
      <c r="D556" s="2"/>
      <c r="E556" s="2"/>
      <c r="F556" s="2"/>
      <c r="G556" s="2"/>
      <c r="H556" s="161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2:24" ht="14.4" x14ac:dyDescent="0.3">
      <c r="B557" s="2"/>
      <c r="C557" s="2"/>
      <c r="D557" s="2"/>
      <c r="E557" s="2"/>
      <c r="F557" s="2"/>
      <c r="G557" s="2"/>
      <c r="H557" s="161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2:24" ht="14.4" x14ac:dyDescent="0.3">
      <c r="B558" s="2"/>
      <c r="C558" s="2"/>
      <c r="D558" s="2"/>
      <c r="E558" s="2"/>
      <c r="F558" s="2"/>
      <c r="G558" s="2"/>
      <c r="H558" s="161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2:24" ht="14.4" x14ac:dyDescent="0.3">
      <c r="B559" s="2"/>
      <c r="C559" s="2"/>
      <c r="D559" s="2"/>
      <c r="E559" s="2"/>
      <c r="F559" s="2"/>
      <c r="G559" s="2"/>
      <c r="H559" s="161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2:24" ht="14.4" x14ac:dyDescent="0.3">
      <c r="B560" s="2"/>
      <c r="C560" s="2"/>
      <c r="D560" s="2"/>
      <c r="E560" s="2"/>
      <c r="F560" s="2"/>
      <c r="G560" s="2"/>
      <c r="H560" s="16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2:24" ht="14.4" x14ac:dyDescent="0.3">
      <c r="B561" s="2"/>
      <c r="C561" s="2"/>
      <c r="D561" s="2"/>
      <c r="E561" s="2"/>
      <c r="F561" s="2"/>
      <c r="G561" s="2"/>
      <c r="H561" s="16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2:24" ht="14.4" x14ac:dyDescent="0.3">
      <c r="B562" s="2"/>
      <c r="C562" s="2"/>
      <c r="D562" s="2"/>
      <c r="E562" s="2"/>
      <c r="F562" s="2"/>
      <c r="G562" s="2"/>
      <c r="H562" s="16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2:24" ht="14.4" x14ac:dyDescent="0.3">
      <c r="B563" s="2"/>
      <c r="C563" s="2"/>
      <c r="D563" s="2"/>
      <c r="E563" s="2"/>
      <c r="F563" s="2"/>
      <c r="G563" s="2"/>
      <c r="H563" s="161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2:24" ht="14.4" x14ac:dyDescent="0.3">
      <c r="B564" s="2"/>
      <c r="C564" s="2"/>
      <c r="D564" s="2"/>
      <c r="E564" s="2"/>
      <c r="F564" s="2"/>
      <c r="G564" s="2"/>
      <c r="H564" s="161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2:24" ht="14.4" x14ac:dyDescent="0.3">
      <c r="B565" s="2"/>
      <c r="C565" s="2"/>
      <c r="D565" s="2"/>
      <c r="E565" s="2"/>
      <c r="F565" s="2"/>
      <c r="G565" s="2"/>
      <c r="H565" s="161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2:24" ht="14.4" x14ac:dyDescent="0.3">
      <c r="B566" s="2"/>
      <c r="C566" s="2"/>
      <c r="D566" s="2"/>
      <c r="E566" s="2"/>
      <c r="F566" s="2"/>
      <c r="G566" s="2"/>
      <c r="H566" s="161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2:24" ht="14.4" x14ac:dyDescent="0.3">
      <c r="B567" s="2"/>
      <c r="C567" s="2"/>
      <c r="D567" s="2"/>
      <c r="E567" s="2"/>
      <c r="F567" s="2"/>
      <c r="G567" s="2"/>
      <c r="H567" s="161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2:24" ht="14.4" x14ac:dyDescent="0.3">
      <c r="B568" s="2"/>
      <c r="C568" s="2"/>
      <c r="D568" s="2"/>
      <c r="E568" s="2"/>
      <c r="F568" s="2"/>
      <c r="G568" s="2"/>
      <c r="H568" s="161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2:24" ht="14.4" x14ac:dyDescent="0.3">
      <c r="B569" s="2"/>
      <c r="C569" s="2"/>
      <c r="D569" s="2"/>
      <c r="E569" s="2"/>
      <c r="F569" s="2"/>
      <c r="G569" s="2"/>
      <c r="H569" s="161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2:24" ht="14.4" x14ac:dyDescent="0.3">
      <c r="B570" s="2"/>
      <c r="C570" s="2"/>
      <c r="D570" s="2"/>
      <c r="E570" s="2"/>
      <c r="F570" s="2"/>
      <c r="G570" s="2"/>
      <c r="H570" s="161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2:24" ht="14.4" x14ac:dyDescent="0.3">
      <c r="B571" s="2"/>
      <c r="C571" s="2"/>
      <c r="D571" s="2"/>
      <c r="E571" s="2"/>
      <c r="F571" s="2"/>
      <c r="G571" s="2"/>
      <c r="H571" s="161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2:24" ht="14.4" x14ac:dyDescent="0.3">
      <c r="B572" s="2"/>
      <c r="C572" s="2"/>
      <c r="D572" s="2"/>
      <c r="E572" s="2"/>
      <c r="F572" s="2"/>
      <c r="G572" s="2"/>
      <c r="H572" s="161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2:24" ht="14.4" x14ac:dyDescent="0.3">
      <c r="B573" s="2"/>
      <c r="C573" s="2"/>
      <c r="D573" s="2"/>
      <c r="E573" s="2"/>
      <c r="F573" s="2"/>
      <c r="G573" s="2"/>
      <c r="H573" s="16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2:24" ht="14.4" x14ac:dyDescent="0.3">
      <c r="B574" s="2"/>
      <c r="C574" s="2"/>
      <c r="D574" s="2"/>
      <c r="E574" s="2"/>
      <c r="F574" s="2"/>
      <c r="G574" s="2"/>
      <c r="H574" s="161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2:24" ht="14.4" x14ac:dyDescent="0.3">
      <c r="B575" s="2"/>
      <c r="C575" s="2"/>
      <c r="D575" s="2"/>
      <c r="E575" s="2"/>
      <c r="F575" s="2"/>
      <c r="G575" s="2"/>
      <c r="H575" s="161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2:24" ht="14.4" x14ac:dyDescent="0.3">
      <c r="B576" s="2"/>
      <c r="C576" s="2"/>
      <c r="D576" s="2"/>
      <c r="E576" s="2"/>
      <c r="F576" s="2"/>
      <c r="G576" s="2"/>
      <c r="H576" s="161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2:24" ht="14.4" x14ac:dyDescent="0.3">
      <c r="B577" s="2"/>
      <c r="C577" s="2"/>
      <c r="D577" s="2"/>
      <c r="E577" s="2"/>
      <c r="F577" s="2"/>
      <c r="G577" s="2"/>
      <c r="H577" s="161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2:24" ht="14.4" x14ac:dyDescent="0.3">
      <c r="B578" s="2"/>
      <c r="C578" s="2"/>
      <c r="D578" s="2"/>
      <c r="E578" s="2"/>
      <c r="F578" s="2"/>
      <c r="G578" s="2"/>
      <c r="H578" s="161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2:24" ht="14.4" x14ac:dyDescent="0.3">
      <c r="B579" s="2"/>
      <c r="C579" s="2"/>
      <c r="D579" s="2"/>
      <c r="E579" s="2"/>
      <c r="F579" s="2"/>
      <c r="G579" s="2"/>
      <c r="H579" s="161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2:24" ht="14.4" x14ac:dyDescent="0.3">
      <c r="B580" s="2"/>
      <c r="C580" s="2"/>
      <c r="D580" s="2"/>
      <c r="E580" s="2"/>
      <c r="F580" s="2"/>
      <c r="G580" s="2"/>
      <c r="H580" s="16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2:24" ht="14.4" x14ac:dyDescent="0.3">
      <c r="B581" s="2"/>
      <c r="C581" s="2"/>
      <c r="D581" s="2"/>
      <c r="E581" s="2"/>
      <c r="F581" s="2"/>
      <c r="G581" s="2"/>
      <c r="H581" s="16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2:24" ht="14.4" x14ac:dyDescent="0.3">
      <c r="B582" s="2"/>
      <c r="C582" s="2"/>
      <c r="D582" s="2"/>
      <c r="E582" s="2"/>
      <c r="F582" s="2"/>
      <c r="G582" s="2"/>
      <c r="H582" s="161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2:24" ht="14.4" x14ac:dyDescent="0.3">
      <c r="B583" s="2"/>
      <c r="C583" s="2"/>
      <c r="D583" s="2"/>
      <c r="E583" s="2"/>
      <c r="F583" s="2"/>
      <c r="G583" s="2"/>
      <c r="H583" s="161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2:24" ht="14.4" x14ac:dyDescent="0.3">
      <c r="B584" s="2"/>
      <c r="C584" s="2"/>
      <c r="D584" s="2"/>
      <c r="E584" s="2"/>
      <c r="F584" s="2"/>
      <c r="G584" s="2"/>
      <c r="H584" s="161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2:24" ht="14.4" x14ac:dyDescent="0.3">
      <c r="B585" s="2"/>
      <c r="C585" s="2"/>
      <c r="D585" s="2"/>
      <c r="E585" s="2"/>
      <c r="F585" s="2"/>
      <c r="G585" s="2"/>
      <c r="H585" s="161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2:24" ht="14.4" x14ac:dyDescent="0.3">
      <c r="B586" s="2"/>
      <c r="C586" s="2"/>
      <c r="D586" s="2"/>
      <c r="E586" s="2"/>
      <c r="F586" s="2"/>
      <c r="G586" s="2"/>
      <c r="H586" s="161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2:24" ht="14.4" x14ac:dyDescent="0.3">
      <c r="B587" s="2"/>
      <c r="C587" s="2"/>
      <c r="D587" s="2"/>
      <c r="E587" s="2"/>
      <c r="F587" s="2"/>
      <c r="G587" s="2"/>
      <c r="H587" s="161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2:24" ht="14.4" x14ac:dyDescent="0.3">
      <c r="B588" s="2"/>
      <c r="C588" s="2"/>
      <c r="D588" s="2"/>
      <c r="E588" s="2"/>
      <c r="F588" s="2"/>
      <c r="G588" s="2"/>
      <c r="H588" s="161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2:24" ht="14.4" x14ac:dyDescent="0.3">
      <c r="B589" s="2"/>
      <c r="C589" s="2"/>
      <c r="D589" s="2"/>
      <c r="E589" s="2"/>
      <c r="F589" s="2"/>
      <c r="G589" s="2"/>
      <c r="H589" s="161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2:24" ht="14.4" x14ac:dyDescent="0.3">
      <c r="B590" s="2"/>
      <c r="C590" s="2"/>
      <c r="D590" s="2"/>
      <c r="E590" s="2"/>
      <c r="F590" s="2"/>
      <c r="G590" s="2"/>
      <c r="H590" s="161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2:24" ht="14.4" x14ac:dyDescent="0.3">
      <c r="B591" s="2"/>
      <c r="C591" s="2"/>
      <c r="D591" s="2"/>
      <c r="E591" s="2"/>
      <c r="F591" s="2"/>
      <c r="G591" s="2"/>
      <c r="H591" s="16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2:24" ht="14.4" x14ac:dyDescent="0.3">
      <c r="B592" s="2"/>
      <c r="C592" s="2"/>
      <c r="D592" s="2"/>
      <c r="E592" s="2"/>
      <c r="F592" s="2"/>
      <c r="G592" s="2"/>
      <c r="H592" s="161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2:24" ht="14.4" x14ac:dyDescent="0.3">
      <c r="B593" s="2"/>
      <c r="C593" s="2"/>
      <c r="D593" s="2"/>
      <c r="E593" s="2"/>
      <c r="F593" s="2"/>
      <c r="G593" s="2"/>
      <c r="H593" s="16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2:24" ht="14.4" x14ac:dyDescent="0.3">
      <c r="B594" s="2"/>
      <c r="C594" s="2"/>
      <c r="D594" s="2"/>
      <c r="E594" s="2"/>
      <c r="F594" s="2"/>
      <c r="G594" s="2"/>
      <c r="H594" s="161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2:24" ht="14.4" x14ac:dyDescent="0.3">
      <c r="B595" s="2"/>
      <c r="C595" s="2"/>
      <c r="D595" s="2"/>
      <c r="E595" s="2"/>
      <c r="F595" s="2"/>
      <c r="G595" s="2"/>
      <c r="H595" s="161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2:24" ht="14.4" x14ac:dyDescent="0.3">
      <c r="B596" s="2"/>
      <c r="C596" s="2"/>
      <c r="D596" s="2"/>
      <c r="E596" s="2"/>
      <c r="F596" s="2"/>
      <c r="G596" s="2"/>
      <c r="H596" s="161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2:24" ht="14.4" x14ac:dyDescent="0.3">
      <c r="B597" s="2"/>
      <c r="C597" s="2"/>
      <c r="D597" s="2"/>
      <c r="E597" s="2"/>
      <c r="F597" s="2"/>
      <c r="G597" s="2"/>
      <c r="H597" s="161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2:24" ht="14.4" x14ac:dyDescent="0.3">
      <c r="B598" s="2"/>
      <c r="C598" s="2"/>
      <c r="D598" s="2"/>
      <c r="E598" s="2"/>
      <c r="F598" s="2"/>
      <c r="G598" s="2"/>
      <c r="H598" s="161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2:24" ht="14.4" x14ac:dyDescent="0.3">
      <c r="B599" s="2"/>
      <c r="C599" s="2"/>
      <c r="D599" s="2"/>
      <c r="E599" s="2"/>
      <c r="F599" s="2"/>
      <c r="G599" s="2"/>
      <c r="H599" s="161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2:24" ht="14.4" x14ac:dyDescent="0.3">
      <c r="B600" s="2"/>
      <c r="C600" s="2"/>
      <c r="D600" s="2"/>
      <c r="E600" s="2"/>
      <c r="F600" s="2"/>
      <c r="G600" s="2"/>
      <c r="H600" s="161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2:24" ht="14.4" x14ac:dyDescent="0.3">
      <c r="B601" s="2"/>
      <c r="C601" s="2"/>
      <c r="D601" s="2"/>
      <c r="E601" s="2"/>
      <c r="F601" s="2"/>
      <c r="G601" s="2"/>
      <c r="H601" s="161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2:24" ht="14.4" x14ac:dyDescent="0.3">
      <c r="B602" s="2"/>
      <c r="C602" s="2"/>
      <c r="D602" s="2"/>
      <c r="E602" s="2"/>
      <c r="F602" s="2"/>
      <c r="G602" s="2"/>
      <c r="H602" s="161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2:24" ht="14.4" x14ac:dyDescent="0.3">
      <c r="B603" s="2"/>
      <c r="C603" s="2"/>
      <c r="D603" s="2"/>
      <c r="E603" s="2"/>
      <c r="F603" s="2"/>
      <c r="G603" s="2"/>
      <c r="H603" s="161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2:24" ht="14.4" x14ac:dyDescent="0.3">
      <c r="B604" s="2"/>
      <c r="C604" s="2"/>
      <c r="D604" s="2"/>
      <c r="E604" s="2"/>
      <c r="F604" s="2"/>
      <c r="G604" s="2"/>
      <c r="H604" s="161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2:24" ht="14.4" x14ac:dyDescent="0.3">
      <c r="B605" s="2"/>
      <c r="C605" s="2"/>
      <c r="D605" s="2"/>
      <c r="E605" s="2"/>
      <c r="F605" s="2"/>
      <c r="G605" s="2"/>
      <c r="H605" s="161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2:24" ht="14.4" x14ac:dyDescent="0.3">
      <c r="B606" s="2"/>
      <c r="C606" s="2"/>
      <c r="D606" s="2"/>
      <c r="E606" s="2"/>
      <c r="F606" s="2"/>
      <c r="G606" s="2"/>
      <c r="H606" s="161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2:24" ht="14.4" x14ac:dyDescent="0.3">
      <c r="B607" s="2"/>
      <c r="C607" s="2"/>
      <c r="D607" s="2"/>
      <c r="E607" s="2"/>
      <c r="F607" s="2"/>
      <c r="G607" s="2"/>
      <c r="H607" s="161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2:24" ht="14.4" x14ac:dyDescent="0.3">
      <c r="B608" s="2"/>
      <c r="C608" s="2"/>
      <c r="D608" s="2"/>
      <c r="E608" s="2"/>
      <c r="F608" s="2"/>
      <c r="G608" s="2"/>
      <c r="H608" s="161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2:24" ht="14.4" x14ac:dyDescent="0.3">
      <c r="B609" s="2"/>
      <c r="C609" s="2"/>
      <c r="D609" s="2"/>
      <c r="E609" s="2"/>
      <c r="F609" s="2"/>
      <c r="G609" s="2"/>
      <c r="H609" s="161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2:24" ht="14.4" x14ac:dyDescent="0.3">
      <c r="B610" s="2"/>
      <c r="C610" s="2"/>
      <c r="D610" s="2"/>
      <c r="E610" s="2"/>
      <c r="F610" s="2"/>
      <c r="G610" s="2"/>
      <c r="H610" s="161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2:24" ht="14.4" x14ac:dyDescent="0.3">
      <c r="B611" s="2"/>
      <c r="C611" s="2"/>
      <c r="D611" s="2"/>
      <c r="E611" s="2"/>
      <c r="F611" s="2"/>
      <c r="G611" s="2"/>
      <c r="H611" s="161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2:24" ht="14.4" x14ac:dyDescent="0.3">
      <c r="B612" s="2"/>
      <c r="C612" s="2"/>
      <c r="D612" s="2"/>
      <c r="E612" s="2"/>
      <c r="F612" s="2"/>
      <c r="G612" s="2"/>
      <c r="H612" s="161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2:24" ht="14.4" x14ac:dyDescent="0.3">
      <c r="B613" s="2"/>
      <c r="C613" s="2"/>
      <c r="D613" s="2"/>
      <c r="E613" s="2"/>
      <c r="F613" s="2"/>
      <c r="G613" s="2"/>
      <c r="H613" s="161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2:24" ht="14.4" x14ac:dyDescent="0.3">
      <c r="B614" s="2"/>
      <c r="C614" s="2"/>
      <c r="D614" s="2"/>
      <c r="E614" s="2"/>
      <c r="F614" s="2"/>
      <c r="G614" s="2"/>
      <c r="H614" s="161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2:24" ht="14.4" x14ac:dyDescent="0.3">
      <c r="B615" s="2"/>
      <c r="C615" s="2"/>
      <c r="D615" s="2"/>
      <c r="E615" s="2"/>
      <c r="F615" s="2"/>
      <c r="G615" s="2"/>
      <c r="H615" s="161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2:24" ht="14.4" x14ac:dyDescent="0.3">
      <c r="B616" s="2"/>
      <c r="C616" s="2"/>
      <c r="D616" s="2"/>
      <c r="E616" s="2"/>
      <c r="F616" s="2"/>
      <c r="G616" s="2"/>
      <c r="H616" s="161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2:24" ht="14.4" x14ac:dyDescent="0.3">
      <c r="B617" s="2"/>
      <c r="C617" s="2"/>
      <c r="D617" s="2"/>
      <c r="E617" s="2"/>
      <c r="F617" s="2"/>
      <c r="G617" s="2"/>
      <c r="H617" s="161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2:24" ht="14.4" x14ac:dyDescent="0.3">
      <c r="B618" s="2"/>
      <c r="C618" s="2"/>
      <c r="D618" s="2"/>
      <c r="E618" s="2"/>
      <c r="F618" s="2"/>
      <c r="G618" s="2"/>
      <c r="H618" s="161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2:24" ht="14.4" x14ac:dyDescent="0.3">
      <c r="B619" s="2"/>
      <c r="C619" s="2"/>
      <c r="D619" s="2"/>
      <c r="E619" s="2"/>
      <c r="F619" s="2"/>
      <c r="G619" s="2"/>
      <c r="H619" s="161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2:24" ht="14.4" x14ac:dyDescent="0.3">
      <c r="B620" s="2"/>
      <c r="C620" s="2"/>
      <c r="D620" s="2"/>
      <c r="E620" s="2"/>
      <c r="F620" s="2"/>
      <c r="G620" s="2"/>
      <c r="H620" s="161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2:24" ht="14.4" x14ac:dyDescent="0.3">
      <c r="B621" s="2"/>
      <c r="C621" s="2"/>
      <c r="D621" s="2"/>
      <c r="E621" s="2"/>
      <c r="F621" s="2"/>
      <c r="G621" s="2"/>
      <c r="H621" s="161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2:24" ht="14.4" x14ac:dyDescent="0.3">
      <c r="B622" s="2"/>
      <c r="C622" s="2"/>
      <c r="D622" s="2"/>
      <c r="E622" s="2"/>
      <c r="F622" s="2"/>
      <c r="G622" s="2"/>
      <c r="H622" s="161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2:24" ht="14.4" x14ac:dyDescent="0.3">
      <c r="B623" s="2"/>
      <c r="C623" s="2"/>
      <c r="D623" s="2"/>
      <c r="E623" s="2"/>
      <c r="F623" s="2"/>
      <c r="G623" s="2"/>
      <c r="H623" s="161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2:24" ht="14.4" x14ac:dyDescent="0.3">
      <c r="B624" s="2"/>
      <c r="C624" s="2"/>
      <c r="D624" s="2"/>
      <c r="E624" s="2"/>
      <c r="F624" s="2"/>
      <c r="G624" s="2"/>
      <c r="H624" s="161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2:24" ht="14.4" x14ac:dyDescent="0.3">
      <c r="B625" s="2"/>
      <c r="C625" s="2"/>
      <c r="D625" s="2"/>
      <c r="E625" s="2"/>
      <c r="F625" s="2"/>
      <c r="G625" s="2"/>
      <c r="H625" s="161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2:24" ht="14.4" x14ac:dyDescent="0.3">
      <c r="B626" s="2"/>
      <c r="C626" s="2"/>
      <c r="D626" s="2"/>
      <c r="E626" s="2"/>
      <c r="F626" s="2"/>
      <c r="G626" s="2"/>
      <c r="H626" s="161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2:24" ht="14.4" x14ac:dyDescent="0.3">
      <c r="B627" s="2"/>
      <c r="C627" s="2"/>
      <c r="D627" s="2"/>
      <c r="E627" s="2"/>
      <c r="F627" s="2"/>
      <c r="G627" s="2"/>
      <c r="H627" s="161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2:24" ht="14.4" x14ac:dyDescent="0.3">
      <c r="B628" s="2"/>
      <c r="C628" s="2"/>
      <c r="D628" s="2"/>
      <c r="E628" s="2"/>
      <c r="F628" s="2"/>
      <c r="G628" s="2"/>
      <c r="H628" s="161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2:24" ht="14.4" x14ac:dyDescent="0.3">
      <c r="B629" s="2"/>
      <c r="C629" s="2"/>
      <c r="D629" s="2"/>
      <c r="E629" s="2"/>
      <c r="F629" s="2"/>
      <c r="G629" s="2"/>
      <c r="H629" s="161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2:24" ht="14.4" x14ac:dyDescent="0.3">
      <c r="B630" s="2"/>
      <c r="C630" s="2"/>
      <c r="D630" s="2"/>
      <c r="E630" s="2"/>
      <c r="F630" s="2"/>
      <c r="G630" s="2"/>
      <c r="H630" s="161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2:24" ht="14.4" x14ac:dyDescent="0.3">
      <c r="B631" s="2"/>
      <c r="C631" s="2"/>
      <c r="D631" s="2"/>
      <c r="E631" s="2"/>
      <c r="F631" s="2"/>
      <c r="G631" s="2"/>
      <c r="H631" s="161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2:24" ht="14.4" x14ac:dyDescent="0.3">
      <c r="B632" s="2"/>
      <c r="C632" s="2"/>
      <c r="D632" s="2"/>
      <c r="E632" s="2"/>
      <c r="F632" s="2"/>
      <c r="G632" s="2"/>
      <c r="H632" s="161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2:24" ht="14.4" x14ac:dyDescent="0.3">
      <c r="B633" s="2"/>
      <c r="C633" s="2"/>
      <c r="D633" s="2"/>
      <c r="E633" s="2"/>
      <c r="F633" s="2"/>
      <c r="G633" s="2"/>
      <c r="H633" s="161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2:24" ht="14.4" x14ac:dyDescent="0.3">
      <c r="B634" s="2"/>
      <c r="C634" s="2"/>
      <c r="D634" s="2"/>
      <c r="E634" s="2"/>
      <c r="F634" s="2"/>
      <c r="G634" s="2"/>
      <c r="H634" s="161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2:24" ht="14.4" x14ac:dyDescent="0.3">
      <c r="B635" s="2"/>
      <c r="C635" s="2"/>
      <c r="D635" s="2"/>
      <c r="E635" s="2"/>
      <c r="F635" s="2"/>
      <c r="G635" s="2"/>
      <c r="H635" s="161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2:24" ht="14.4" x14ac:dyDescent="0.3">
      <c r="B636" s="2"/>
      <c r="C636" s="2"/>
      <c r="D636" s="2"/>
      <c r="E636" s="2"/>
      <c r="F636" s="2"/>
      <c r="G636" s="2"/>
      <c r="H636" s="161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2:24" ht="14.4" x14ac:dyDescent="0.3">
      <c r="B637" s="2"/>
      <c r="C637" s="2"/>
      <c r="D637" s="2"/>
      <c r="E637" s="2"/>
      <c r="F637" s="2"/>
      <c r="G637" s="2"/>
      <c r="H637" s="161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2:24" ht="14.4" x14ac:dyDescent="0.3">
      <c r="B638" s="2"/>
      <c r="C638" s="2"/>
      <c r="D638" s="2"/>
      <c r="E638" s="2"/>
      <c r="F638" s="2"/>
      <c r="G638" s="2"/>
      <c r="H638" s="161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2:24" ht="14.4" x14ac:dyDescent="0.3">
      <c r="B639" s="2"/>
      <c r="C639" s="2"/>
      <c r="D639" s="2"/>
      <c r="E639" s="2"/>
      <c r="F639" s="2"/>
      <c r="G639" s="2"/>
      <c r="H639" s="161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2:24" ht="14.4" x14ac:dyDescent="0.3">
      <c r="B640" s="2"/>
      <c r="C640" s="2"/>
      <c r="D640" s="2"/>
      <c r="E640" s="2"/>
      <c r="F640" s="2"/>
      <c r="G640" s="2"/>
      <c r="H640" s="161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2:24" ht="14.4" x14ac:dyDescent="0.3">
      <c r="B641" s="2"/>
      <c r="C641" s="2"/>
      <c r="D641" s="2"/>
      <c r="E641" s="2"/>
      <c r="F641" s="2"/>
      <c r="G641" s="2"/>
      <c r="H641" s="161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2:24" ht="14.4" x14ac:dyDescent="0.3">
      <c r="B642" s="2"/>
      <c r="C642" s="2"/>
      <c r="D642" s="2"/>
      <c r="E642" s="2"/>
      <c r="F642" s="2"/>
      <c r="G642" s="2"/>
      <c r="H642" s="161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2:24" ht="14.4" x14ac:dyDescent="0.3">
      <c r="B643" s="2"/>
      <c r="C643" s="2"/>
      <c r="D643" s="2"/>
      <c r="E643" s="2"/>
      <c r="F643" s="2"/>
      <c r="G643" s="2"/>
      <c r="H643" s="161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2:24" ht="14.4" x14ac:dyDescent="0.3">
      <c r="B644" s="2"/>
      <c r="C644" s="2"/>
      <c r="D644" s="2"/>
      <c r="E644" s="2"/>
      <c r="F644" s="2"/>
      <c r="G644" s="2"/>
      <c r="H644" s="161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2:24" ht="14.4" x14ac:dyDescent="0.3">
      <c r="B645" s="2"/>
      <c r="C645" s="2"/>
      <c r="D645" s="2"/>
      <c r="E645" s="2"/>
      <c r="F645" s="2"/>
      <c r="G645" s="2"/>
      <c r="H645" s="161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2:24" ht="14.4" x14ac:dyDescent="0.3">
      <c r="B646" s="2"/>
      <c r="C646" s="2"/>
      <c r="D646" s="2"/>
      <c r="E646" s="2"/>
      <c r="F646" s="2"/>
      <c r="G646" s="2"/>
      <c r="H646" s="161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2:24" ht="14.4" x14ac:dyDescent="0.3">
      <c r="B647" s="2"/>
      <c r="C647" s="2"/>
      <c r="D647" s="2"/>
      <c r="E647" s="2"/>
      <c r="F647" s="2"/>
      <c r="G647" s="2"/>
      <c r="H647" s="161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2:24" ht="14.4" x14ac:dyDescent="0.3">
      <c r="B648" s="2"/>
      <c r="C648" s="2"/>
      <c r="D648" s="2"/>
      <c r="E648" s="2"/>
      <c r="F648" s="2"/>
      <c r="G648" s="2"/>
      <c r="H648" s="161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2:24" ht="14.4" x14ac:dyDescent="0.3">
      <c r="B649" s="2"/>
      <c r="C649" s="2"/>
      <c r="D649" s="2"/>
      <c r="E649" s="2"/>
      <c r="F649" s="2"/>
      <c r="G649" s="2"/>
      <c r="H649" s="161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2:24" ht="14.4" x14ac:dyDescent="0.3">
      <c r="B650" s="2"/>
      <c r="C650" s="2"/>
      <c r="D650" s="2"/>
      <c r="E650" s="2"/>
      <c r="F650" s="2"/>
      <c r="G650" s="2"/>
      <c r="H650" s="161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2:24" ht="14.4" x14ac:dyDescent="0.3">
      <c r="B651" s="2"/>
      <c r="C651" s="2"/>
      <c r="D651" s="2"/>
      <c r="E651" s="2"/>
      <c r="F651" s="2"/>
      <c r="G651" s="2"/>
      <c r="H651" s="161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2:24" ht="14.4" x14ac:dyDescent="0.3">
      <c r="B652" s="2"/>
      <c r="C652" s="2"/>
      <c r="D652" s="2"/>
      <c r="E652" s="2"/>
      <c r="F652" s="2"/>
      <c r="G652" s="2"/>
      <c r="H652" s="161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2:24" ht="14.4" x14ac:dyDescent="0.3">
      <c r="B653" s="2"/>
      <c r="C653" s="2"/>
      <c r="D653" s="2"/>
      <c r="E653" s="2"/>
      <c r="F653" s="2"/>
      <c r="G653" s="2"/>
      <c r="H653" s="161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2:24" ht="14.4" x14ac:dyDescent="0.3">
      <c r="B654" s="2"/>
      <c r="C654" s="2"/>
      <c r="D654" s="2"/>
      <c r="E654" s="2"/>
      <c r="F654" s="2"/>
      <c r="G654" s="2"/>
      <c r="H654" s="161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2:24" ht="14.4" x14ac:dyDescent="0.3">
      <c r="B655" s="2"/>
      <c r="C655" s="2"/>
      <c r="D655" s="2"/>
      <c r="E655" s="2"/>
      <c r="F655" s="2"/>
      <c r="G655" s="2"/>
      <c r="H655" s="161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2:24" ht="14.4" x14ac:dyDescent="0.3">
      <c r="B656" s="2"/>
      <c r="C656" s="2"/>
      <c r="D656" s="2"/>
      <c r="E656" s="2"/>
      <c r="F656" s="2"/>
      <c r="G656" s="2"/>
      <c r="H656" s="161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2:24" ht="14.4" x14ac:dyDescent="0.3">
      <c r="B657" s="2"/>
      <c r="C657" s="2"/>
      <c r="D657" s="2"/>
      <c r="E657" s="2"/>
      <c r="F657" s="2"/>
      <c r="G657" s="2"/>
      <c r="H657" s="161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2:24" ht="14.4" x14ac:dyDescent="0.3">
      <c r="B658" s="2"/>
      <c r="C658" s="2"/>
      <c r="D658" s="2"/>
      <c r="E658" s="2"/>
      <c r="F658" s="2"/>
      <c r="G658" s="2"/>
      <c r="H658" s="161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2:24" ht="14.4" x14ac:dyDescent="0.3">
      <c r="B659" s="2"/>
      <c r="C659" s="2"/>
      <c r="D659" s="2"/>
      <c r="E659" s="2"/>
      <c r="F659" s="2"/>
      <c r="G659" s="2"/>
      <c r="H659" s="161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2:24" ht="14.4" x14ac:dyDescent="0.3">
      <c r="B660" s="2"/>
      <c r="C660" s="2"/>
      <c r="D660" s="2"/>
      <c r="E660" s="2"/>
      <c r="F660" s="2"/>
      <c r="G660" s="2"/>
      <c r="H660" s="161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2:24" ht="14.4" x14ac:dyDescent="0.3">
      <c r="B661" s="2"/>
      <c r="C661" s="2"/>
      <c r="D661" s="2"/>
      <c r="E661" s="2"/>
      <c r="F661" s="2"/>
      <c r="G661" s="2"/>
      <c r="H661" s="161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2:24" ht="14.4" x14ac:dyDescent="0.3">
      <c r="B662" s="2"/>
      <c r="C662" s="2"/>
      <c r="D662" s="2"/>
      <c r="E662" s="2"/>
      <c r="F662" s="2"/>
      <c r="G662" s="2"/>
      <c r="H662" s="161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2:24" ht="14.4" x14ac:dyDescent="0.3">
      <c r="B663" s="2"/>
      <c r="C663" s="2"/>
      <c r="D663" s="2"/>
      <c r="E663" s="2"/>
      <c r="F663" s="2"/>
      <c r="G663" s="2"/>
      <c r="H663" s="161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2:24" ht="14.4" x14ac:dyDescent="0.3">
      <c r="B664" s="2"/>
      <c r="C664" s="2"/>
      <c r="D664" s="2"/>
      <c r="E664" s="2"/>
      <c r="F664" s="2"/>
      <c r="G664" s="2"/>
      <c r="H664" s="161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2:24" ht="14.4" x14ac:dyDescent="0.3">
      <c r="B665" s="2"/>
      <c r="C665" s="2"/>
      <c r="D665" s="2"/>
      <c r="E665" s="2"/>
      <c r="F665" s="2"/>
      <c r="G665" s="2"/>
      <c r="H665" s="161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2:24" ht="14.4" x14ac:dyDescent="0.3">
      <c r="B666" s="2"/>
      <c r="C666" s="2"/>
      <c r="D666" s="2"/>
      <c r="E666" s="2"/>
      <c r="F666" s="2"/>
      <c r="G666" s="2"/>
      <c r="H666" s="161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2:24" ht="14.4" x14ac:dyDescent="0.3">
      <c r="B667" s="2"/>
      <c r="C667" s="2"/>
      <c r="D667" s="2"/>
      <c r="E667" s="2"/>
      <c r="F667" s="2"/>
      <c r="G667" s="2"/>
      <c r="H667" s="161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2:24" ht="14.4" x14ac:dyDescent="0.3">
      <c r="B668" s="2"/>
      <c r="C668" s="2"/>
      <c r="D668" s="2"/>
      <c r="E668" s="2"/>
      <c r="F668" s="2"/>
      <c r="G668" s="2"/>
      <c r="H668" s="161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2:24" ht="14.4" x14ac:dyDescent="0.3">
      <c r="B669" s="2"/>
      <c r="C669" s="2"/>
      <c r="D669" s="2"/>
      <c r="E669" s="2"/>
      <c r="F669" s="2"/>
      <c r="G669" s="2"/>
      <c r="H669" s="161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2:24" ht="14.4" x14ac:dyDescent="0.3">
      <c r="B670" s="2"/>
      <c r="C670" s="2"/>
      <c r="D670" s="2"/>
      <c r="E670" s="2"/>
      <c r="F670" s="2"/>
      <c r="G670" s="2"/>
      <c r="H670" s="161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2:24" ht="14.4" x14ac:dyDescent="0.3">
      <c r="B671" s="2"/>
      <c r="C671" s="2"/>
      <c r="D671" s="2"/>
      <c r="E671" s="2"/>
      <c r="F671" s="2"/>
      <c r="G671" s="2"/>
      <c r="H671" s="161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2:24" ht="14.4" x14ac:dyDescent="0.3">
      <c r="B672" s="2"/>
      <c r="C672" s="2"/>
      <c r="D672" s="2"/>
      <c r="E672" s="2"/>
      <c r="F672" s="2"/>
      <c r="G672" s="2"/>
      <c r="H672" s="161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2:24" ht="14.4" x14ac:dyDescent="0.3">
      <c r="B673" s="2"/>
      <c r="C673" s="2"/>
      <c r="D673" s="2"/>
      <c r="E673" s="2"/>
      <c r="F673" s="2"/>
      <c r="G673" s="2"/>
      <c r="H673" s="161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2:24" ht="14.4" x14ac:dyDescent="0.3">
      <c r="B674" s="2"/>
      <c r="C674" s="2"/>
      <c r="D674" s="2"/>
      <c r="E674" s="2"/>
      <c r="F674" s="2"/>
      <c r="G674" s="2"/>
      <c r="H674" s="161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2:24" ht="14.4" x14ac:dyDescent="0.3">
      <c r="B675" s="2"/>
      <c r="C675" s="2"/>
      <c r="D675" s="2"/>
      <c r="E675" s="2"/>
      <c r="F675" s="2"/>
      <c r="G675" s="2"/>
      <c r="H675" s="161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2:24" ht="14.4" x14ac:dyDescent="0.3">
      <c r="B676" s="2"/>
      <c r="C676" s="2"/>
      <c r="D676" s="2"/>
      <c r="E676" s="2"/>
      <c r="F676" s="2"/>
      <c r="G676" s="2"/>
      <c r="H676" s="161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2:24" ht="14.4" x14ac:dyDescent="0.3">
      <c r="B677" s="2"/>
      <c r="C677" s="2"/>
      <c r="D677" s="2"/>
      <c r="E677" s="2"/>
      <c r="F677" s="2"/>
      <c r="G677" s="2"/>
      <c r="H677" s="161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2:24" ht="14.4" x14ac:dyDescent="0.3">
      <c r="B678" s="2"/>
      <c r="C678" s="2"/>
      <c r="D678" s="2"/>
      <c r="E678" s="2"/>
      <c r="F678" s="2"/>
      <c r="G678" s="2"/>
      <c r="H678" s="161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2:24" ht="14.4" x14ac:dyDescent="0.3">
      <c r="B679" s="2"/>
      <c r="C679" s="2"/>
      <c r="D679" s="2"/>
      <c r="E679" s="2"/>
      <c r="F679" s="2"/>
      <c r="G679" s="2"/>
      <c r="H679" s="161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2:24" ht="14.4" x14ac:dyDescent="0.3">
      <c r="B680" s="2"/>
      <c r="C680" s="2"/>
      <c r="D680" s="2"/>
      <c r="E680" s="2"/>
      <c r="F680" s="2"/>
      <c r="G680" s="2"/>
      <c r="H680" s="161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2:24" ht="14.4" x14ac:dyDescent="0.3">
      <c r="B681" s="2"/>
      <c r="C681" s="2"/>
      <c r="D681" s="2"/>
      <c r="E681" s="2"/>
      <c r="F681" s="2"/>
      <c r="G681" s="2"/>
      <c r="H681" s="161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2:24" ht="14.4" x14ac:dyDescent="0.3">
      <c r="B682" s="2"/>
      <c r="C682" s="2"/>
      <c r="D682" s="2"/>
      <c r="E682" s="2"/>
      <c r="F682" s="2"/>
      <c r="G682" s="2"/>
      <c r="H682" s="161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2:24" ht="14.4" x14ac:dyDescent="0.3">
      <c r="B683" s="2"/>
      <c r="C683" s="2"/>
      <c r="D683" s="2"/>
      <c r="E683" s="2"/>
      <c r="F683" s="2"/>
      <c r="G683" s="2"/>
      <c r="H683" s="161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2:24" ht="14.4" x14ac:dyDescent="0.3">
      <c r="B684" s="2"/>
      <c r="C684" s="2"/>
      <c r="D684" s="2"/>
      <c r="E684" s="2"/>
      <c r="F684" s="2"/>
      <c r="G684" s="2"/>
      <c r="H684" s="161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2:24" ht="14.4" x14ac:dyDescent="0.3">
      <c r="B685" s="2"/>
      <c r="C685" s="2"/>
      <c r="D685" s="2"/>
      <c r="E685" s="2"/>
      <c r="F685" s="2"/>
      <c r="G685" s="2"/>
      <c r="H685" s="161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2:24" ht="14.4" x14ac:dyDescent="0.3">
      <c r="B686" s="2"/>
      <c r="C686" s="2"/>
      <c r="D686" s="2"/>
      <c r="E686" s="2"/>
      <c r="F686" s="2"/>
      <c r="G686" s="2"/>
      <c r="H686" s="161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2:24" ht="14.4" x14ac:dyDescent="0.3">
      <c r="B687" s="2"/>
      <c r="C687" s="2"/>
      <c r="D687" s="2"/>
      <c r="E687" s="2"/>
      <c r="F687" s="2"/>
      <c r="G687" s="2"/>
      <c r="H687" s="161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2:24" ht="14.4" x14ac:dyDescent="0.3">
      <c r="B688" s="2"/>
      <c r="C688" s="2"/>
      <c r="D688" s="2"/>
      <c r="E688" s="2"/>
      <c r="F688" s="2"/>
      <c r="G688" s="2"/>
      <c r="H688" s="161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2:24" ht="14.4" x14ac:dyDescent="0.3">
      <c r="B689" s="2"/>
      <c r="C689" s="2"/>
      <c r="D689" s="2"/>
      <c r="E689" s="2"/>
      <c r="F689" s="2"/>
      <c r="G689" s="2"/>
      <c r="H689" s="161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2:24" ht="14.4" x14ac:dyDescent="0.3">
      <c r="B690" s="2"/>
      <c r="C690" s="2"/>
      <c r="D690" s="2"/>
      <c r="E690" s="2"/>
      <c r="F690" s="2"/>
      <c r="G690" s="2"/>
      <c r="H690" s="161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2:24" ht="14.4" x14ac:dyDescent="0.3">
      <c r="B691" s="2"/>
      <c r="C691" s="2"/>
      <c r="D691" s="2"/>
      <c r="E691" s="2"/>
      <c r="F691" s="2"/>
      <c r="G691" s="2"/>
      <c r="H691" s="161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2:24" ht="14.4" x14ac:dyDescent="0.3">
      <c r="B692" s="2"/>
      <c r="C692" s="2"/>
      <c r="D692" s="2"/>
      <c r="E692" s="2"/>
      <c r="F692" s="2"/>
      <c r="G692" s="2"/>
      <c r="H692" s="161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2:24" ht="14.4" x14ac:dyDescent="0.3">
      <c r="B693" s="2"/>
      <c r="C693" s="2"/>
      <c r="D693" s="2"/>
      <c r="E693" s="2"/>
      <c r="F693" s="2"/>
      <c r="G693" s="2"/>
      <c r="H693" s="161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2:24" ht="14.4" x14ac:dyDescent="0.3">
      <c r="B694" s="2"/>
      <c r="C694" s="2"/>
      <c r="D694" s="2"/>
      <c r="E694" s="2"/>
      <c r="F694" s="2"/>
      <c r="G694" s="2"/>
      <c r="H694" s="161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2:24" ht="14.4" x14ac:dyDescent="0.3">
      <c r="B695" s="2"/>
      <c r="C695" s="2"/>
      <c r="D695" s="2"/>
      <c r="E695" s="2"/>
      <c r="F695" s="2"/>
      <c r="G695" s="2"/>
      <c r="H695" s="161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2:24" ht="14.4" x14ac:dyDescent="0.3">
      <c r="B696" s="2"/>
      <c r="C696" s="2"/>
      <c r="D696" s="2"/>
      <c r="E696" s="2"/>
      <c r="F696" s="2"/>
      <c r="G696" s="2"/>
      <c r="H696" s="161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2:24" ht="14.4" x14ac:dyDescent="0.3">
      <c r="B697" s="2"/>
      <c r="C697" s="2"/>
      <c r="D697" s="2"/>
      <c r="E697" s="2"/>
      <c r="F697" s="2"/>
      <c r="G697" s="2"/>
      <c r="H697" s="161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2:24" ht="14.4" x14ac:dyDescent="0.3">
      <c r="B698" s="2"/>
      <c r="C698" s="2"/>
      <c r="D698" s="2"/>
      <c r="E698" s="2"/>
      <c r="F698" s="2"/>
      <c r="G698" s="2"/>
      <c r="H698" s="161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2:24" ht="14.4" x14ac:dyDescent="0.3">
      <c r="B699" s="2"/>
      <c r="C699" s="2"/>
      <c r="D699" s="2"/>
      <c r="E699" s="2"/>
      <c r="F699" s="2"/>
      <c r="G699" s="2"/>
      <c r="H699" s="161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2:24" ht="14.4" x14ac:dyDescent="0.3">
      <c r="B700" s="2"/>
      <c r="C700" s="2"/>
      <c r="D700" s="2"/>
      <c r="E700" s="2"/>
      <c r="F700" s="2"/>
      <c r="G700" s="2"/>
      <c r="H700" s="161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2:24" ht="14.4" x14ac:dyDescent="0.3">
      <c r="B701" s="2"/>
      <c r="C701" s="2"/>
      <c r="D701" s="2"/>
      <c r="E701" s="2"/>
      <c r="F701" s="2"/>
      <c r="G701" s="2"/>
      <c r="H701" s="161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2:24" ht="14.4" x14ac:dyDescent="0.3">
      <c r="B702" s="2"/>
      <c r="C702" s="2"/>
      <c r="D702" s="2"/>
      <c r="E702" s="2"/>
      <c r="F702" s="2"/>
      <c r="G702" s="2"/>
      <c r="H702" s="161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2:24" ht="14.4" x14ac:dyDescent="0.3">
      <c r="B703" s="2"/>
      <c r="C703" s="2"/>
      <c r="D703" s="2"/>
      <c r="E703" s="2"/>
      <c r="F703" s="2"/>
      <c r="G703" s="2"/>
      <c r="H703" s="161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2:24" ht="14.4" x14ac:dyDescent="0.3">
      <c r="B704" s="2"/>
      <c r="C704" s="2"/>
      <c r="D704" s="2"/>
      <c r="E704" s="2"/>
      <c r="F704" s="2"/>
      <c r="G704" s="2"/>
      <c r="H704" s="161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2:24" ht="14.4" x14ac:dyDescent="0.3">
      <c r="B705" s="2"/>
      <c r="C705" s="2"/>
      <c r="D705" s="2"/>
      <c r="E705" s="2"/>
      <c r="F705" s="2"/>
      <c r="G705" s="2"/>
      <c r="H705" s="161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2:24" ht="14.4" x14ac:dyDescent="0.3">
      <c r="B706" s="2"/>
      <c r="C706" s="2"/>
      <c r="D706" s="2"/>
      <c r="E706" s="2"/>
      <c r="F706" s="2"/>
      <c r="G706" s="2"/>
      <c r="H706" s="161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2:24" ht="14.4" x14ac:dyDescent="0.3">
      <c r="B707" s="2"/>
      <c r="C707" s="2"/>
      <c r="D707" s="2"/>
      <c r="E707" s="2"/>
      <c r="F707" s="2"/>
      <c r="G707" s="2"/>
      <c r="H707" s="161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2:24" ht="14.4" x14ac:dyDescent="0.3">
      <c r="B708" s="2"/>
      <c r="C708" s="2"/>
      <c r="D708" s="2"/>
      <c r="E708" s="2"/>
      <c r="F708" s="2"/>
      <c r="G708" s="2"/>
      <c r="H708" s="161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2:24" ht="14.4" x14ac:dyDescent="0.3">
      <c r="B709" s="2"/>
      <c r="C709" s="2"/>
      <c r="D709" s="2"/>
      <c r="E709" s="2"/>
      <c r="F709" s="2"/>
      <c r="G709" s="2"/>
      <c r="H709" s="161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2:24" ht="14.4" x14ac:dyDescent="0.3">
      <c r="B710" s="2"/>
      <c r="C710" s="2"/>
      <c r="D710" s="2"/>
      <c r="E710" s="2"/>
      <c r="F710" s="2"/>
      <c r="G710" s="2"/>
      <c r="H710" s="161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2:24" ht="14.4" x14ac:dyDescent="0.3">
      <c r="B711" s="2"/>
      <c r="C711" s="2"/>
      <c r="D711" s="2"/>
      <c r="E711" s="2"/>
      <c r="F711" s="2"/>
      <c r="G711" s="2"/>
      <c r="H711" s="161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2:24" ht="14.4" x14ac:dyDescent="0.3">
      <c r="B712" s="2"/>
      <c r="C712" s="2"/>
      <c r="D712" s="2"/>
      <c r="E712" s="2"/>
      <c r="F712" s="2"/>
      <c r="G712" s="2"/>
      <c r="H712" s="161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2:24" ht="14.4" x14ac:dyDescent="0.3">
      <c r="B713" s="2"/>
      <c r="C713" s="2"/>
      <c r="D713" s="2"/>
      <c r="E713" s="2"/>
      <c r="F713" s="2"/>
      <c r="G713" s="2"/>
      <c r="H713" s="161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2:24" ht="14.4" x14ac:dyDescent="0.3">
      <c r="B714" s="2"/>
      <c r="C714" s="2"/>
      <c r="D714" s="2"/>
      <c r="E714" s="2"/>
      <c r="F714" s="2"/>
      <c r="G714" s="2"/>
      <c r="H714" s="161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2:24" ht="14.4" x14ac:dyDescent="0.3">
      <c r="B715" s="2"/>
      <c r="C715" s="2"/>
      <c r="D715" s="2"/>
      <c r="E715" s="2"/>
      <c r="F715" s="2"/>
      <c r="G715" s="2"/>
      <c r="H715" s="161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2:24" ht="14.4" x14ac:dyDescent="0.3">
      <c r="B716" s="2"/>
      <c r="C716" s="2"/>
      <c r="D716" s="2"/>
      <c r="E716" s="2"/>
      <c r="F716" s="2"/>
      <c r="G716" s="2"/>
      <c r="H716" s="161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2:24" ht="14.4" x14ac:dyDescent="0.3">
      <c r="B717" s="2"/>
      <c r="C717" s="2"/>
      <c r="D717" s="2"/>
      <c r="E717" s="2"/>
      <c r="F717" s="2"/>
      <c r="G717" s="2"/>
      <c r="H717" s="161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2:24" ht="14.4" x14ac:dyDescent="0.3">
      <c r="B718" s="2"/>
      <c r="C718" s="2"/>
      <c r="D718" s="2"/>
      <c r="E718" s="2"/>
      <c r="F718" s="2"/>
      <c r="G718" s="2"/>
      <c r="H718" s="161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2:24" ht="14.4" x14ac:dyDescent="0.3">
      <c r="B719" s="2"/>
      <c r="C719" s="2"/>
      <c r="D719" s="2"/>
      <c r="E719" s="2"/>
      <c r="F719" s="2"/>
      <c r="G719" s="2"/>
      <c r="H719" s="161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2:24" ht="14.4" x14ac:dyDescent="0.3">
      <c r="B720" s="2"/>
      <c r="C720" s="2"/>
      <c r="D720" s="2"/>
      <c r="E720" s="2"/>
      <c r="F720" s="2"/>
      <c r="G720" s="2"/>
      <c r="H720" s="161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2:24" ht="14.4" x14ac:dyDescent="0.3">
      <c r="B721" s="2"/>
      <c r="C721" s="2"/>
      <c r="D721" s="2"/>
      <c r="E721" s="2"/>
      <c r="F721" s="2"/>
      <c r="G721" s="2"/>
      <c r="H721" s="161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2:24" ht="14.4" x14ac:dyDescent="0.3">
      <c r="B722" s="2"/>
      <c r="C722" s="2"/>
      <c r="D722" s="2"/>
      <c r="E722" s="2"/>
      <c r="F722" s="2"/>
      <c r="G722" s="2"/>
      <c r="H722" s="161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2:24" ht="14.4" x14ac:dyDescent="0.3">
      <c r="B723" s="2"/>
      <c r="C723" s="2"/>
      <c r="D723" s="2"/>
      <c r="E723" s="2"/>
      <c r="F723" s="2"/>
      <c r="G723" s="2"/>
      <c r="H723" s="161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2:24" ht="14.4" x14ac:dyDescent="0.3">
      <c r="B724" s="2"/>
      <c r="C724" s="2"/>
      <c r="D724" s="2"/>
      <c r="E724" s="2"/>
      <c r="F724" s="2"/>
      <c r="G724" s="2"/>
      <c r="H724" s="161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2:24" ht="14.4" x14ac:dyDescent="0.3">
      <c r="B725" s="2"/>
      <c r="C725" s="2"/>
      <c r="D725" s="2"/>
      <c r="E725" s="2"/>
      <c r="F725" s="2"/>
      <c r="G725" s="2"/>
      <c r="H725" s="161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2:24" ht="14.4" x14ac:dyDescent="0.3">
      <c r="B726" s="2"/>
      <c r="C726" s="2"/>
      <c r="D726" s="2"/>
      <c r="E726" s="2"/>
      <c r="F726" s="2"/>
      <c r="G726" s="2"/>
      <c r="H726" s="161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2:24" ht="14.4" x14ac:dyDescent="0.3">
      <c r="B727" s="2"/>
      <c r="C727" s="2"/>
      <c r="D727" s="2"/>
      <c r="E727" s="2"/>
      <c r="F727" s="2"/>
      <c r="G727" s="2"/>
      <c r="H727" s="161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2:24" ht="14.4" x14ac:dyDescent="0.3">
      <c r="B728" s="2"/>
      <c r="C728" s="2"/>
      <c r="D728" s="2"/>
      <c r="E728" s="2"/>
      <c r="F728" s="2"/>
      <c r="G728" s="2"/>
      <c r="H728" s="161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2:24" ht="14.4" x14ac:dyDescent="0.3">
      <c r="B729" s="2"/>
      <c r="C729" s="2"/>
      <c r="D729" s="2"/>
      <c r="E729" s="2"/>
      <c r="F729" s="2"/>
      <c r="G729" s="2"/>
      <c r="H729" s="161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2:24" ht="14.4" x14ac:dyDescent="0.3">
      <c r="B730" s="2"/>
      <c r="C730" s="2"/>
      <c r="D730" s="2"/>
      <c r="E730" s="2"/>
      <c r="F730" s="2"/>
      <c r="G730" s="2"/>
      <c r="H730" s="161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2:24" ht="14.4" x14ac:dyDescent="0.3">
      <c r="B731" s="2"/>
      <c r="C731" s="2"/>
      <c r="D731" s="2"/>
      <c r="E731" s="2"/>
      <c r="F731" s="2"/>
      <c r="G731" s="2"/>
      <c r="H731" s="161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2:24" ht="14.4" x14ac:dyDescent="0.3">
      <c r="B732" s="2"/>
      <c r="C732" s="2"/>
      <c r="D732" s="2"/>
      <c r="E732" s="2"/>
      <c r="F732" s="2"/>
      <c r="G732" s="2"/>
      <c r="H732" s="161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2:24" ht="14.4" x14ac:dyDescent="0.3">
      <c r="B733" s="2"/>
      <c r="C733" s="2"/>
      <c r="D733" s="2"/>
      <c r="E733" s="2"/>
      <c r="F733" s="2"/>
      <c r="G733" s="2"/>
      <c r="H733" s="161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2:24" ht="14.4" x14ac:dyDescent="0.3">
      <c r="B734" s="2"/>
      <c r="C734" s="2"/>
      <c r="D734" s="2"/>
      <c r="E734" s="2"/>
      <c r="F734" s="2"/>
      <c r="G734" s="2"/>
      <c r="H734" s="161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2:24" ht="14.4" x14ac:dyDescent="0.3">
      <c r="B735" s="2"/>
      <c r="C735" s="2"/>
      <c r="D735" s="2"/>
      <c r="E735" s="2"/>
      <c r="F735" s="2"/>
      <c r="G735" s="2"/>
      <c r="H735" s="161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2:24" ht="14.4" x14ac:dyDescent="0.3">
      <c r="B736" s="2"/>
      <c r="C736" s="2"/>
      <c r="D736" s="2"/>
      <c r="E736" s="2"/>
      <c r="F736" s="2"/>
      <c r="G736" s="2"/>
      <c r="H736" s="161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2:24" ht="14.4" x14ac:dyDescent="0.3">
      <c r="B737" s="2"/>
      <c r="C737" s="2"/>
      <c r="D737" s="2"/>
      <c r="E737" s="2"/>
      <c r="F737" s="2"/>
      <c r="G737" s="2"/>
      <c r="H737" s="161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2:24" ht="14.4" x14ac:dyDescent="0.3">
      <c r="B738" s="2"/>
      <c r="C738" s="2"/>
      <c r="D738" s="2"/>
      <c r="E738" s="2"/>
      <c r="F738" s="2"/>
      <c r="G738" s="2"/>
      <c r="H738" s="161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2:24" ht="14.4" x14ac:dyDescent="0.3">
      <c r="B739" s="2"/>
      <c r="C739" s="2"/>
      <c r="D739" s="2"/>
      <c r="E739" s="2"/>
      <c r="F739" s="2"/>
      <c r="G739" s="2"/>
      <c r="H739" s="161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2:24" ht="14.4" x14ac:dyDescent="0.3">
      <c r="B740" s="2"/>
      <c r="C740" s="2"/>
      <c r="D740" s="2"/>
      <c r="E740" s="2"/>
      <c r="F740" s="2"/>
      <c r="G740" s="2"/>
      <c r="H740" s="161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2:24" ht="14.4" x14ac:dyDescent="0.3">
      <c r="B741" s="2"/>
      <c r="C741" s="2"/>
      <c r="D741" s="2"/>
      <c r="E741" s="2"/>
      <c r="F741" s="2"/>
      <c r="G741" s="2"/>
      <c r="H741" s="161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2:24" ht="14.4" x14ac:dyDescent="0.3">
      <c r="B742" s="2"/>
      <c r="C742" s="2"/>
      <c r="D742" s="2"/>
      <c r="E742" s="2"/>
      <c r="F742" s="2"/>
      <c r="G742" s="2"/>
      <c r="H742" s="161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2:24" ht="14.4" x14ac:dyDescent="0.3">
      <c r="B743" s="2"/>
      <c r="C743" s="2"/>
      <c r="D743" s="2"/>
      <c r="E743" s="2"/>
      <c r="F743" s="2"/>
      <c r="G743" s="2"/>
      <c r="H743" s="161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2:24" ht="14.4" x14ac:dyDescent="0.3">
      <c r="B744" s="2"/>
      <c r="C744" s="2"/>
      <c r="D744" s="2"/>
      <c r="E744" s="2"/>
      <c r="F744" s="2"/>
      <c r="G744" s="2"/>
      <c r="H744" s="161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2:24" ht="14.4" x14ac:dyDescent="0.3">
      <c r="B745" s="2"/>
      <c r="C745" s="2"/>
      <c r="D745" s="2"/>
      <c r="E745" s="2"/>
      <c r="F745" s="2"/>
      <c r="G745" s="2"/>
      <c r="H745" s="161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2:24" ht="14.4" x14ac:dyDescent="0.3">
      <c r="B746" s="2"/>
      <c r="C746" s="2"/>
      <c r="D746" s="2"/>
      <c r="E746" s="2"/>
      <c r="F746" s="2"/>
      <c r="G746" s="2"/>
      <c r="H746" s="161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2:24" ht="14.4" x14ac:dyDescent="0.3">
      <c r="B747" s="2"/>
      <c r="C747" s="2"/>
      <c r="D747" s="2"/>
      <c r="E747" s="2"/>
      <c r="F747" s="2"/>
      <c r="G747" s="2"/>
      <c r="H747" s="161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2:24" ht="14.4" x14ac:dyDescent="0.3">
      <c r="B748" s="2"/>
      <c r="C748" s="2"/>
      <c r="D748" s="2"/>
      <c r="E748" s="2"/>
      <c r="F748" s="2"/>
      <c r="G748" s="2"/>
      <c r="H748" s="161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2:24" ht="14.4" x14ac:dyDescent="0.3">
      <c r="B749" s="2"/>
      <c r="C749" s="2"/>
      <c r="D749" s="2"/>
      <c r="E749" s="2"/>
      <c r="F749" s="2"/>
      <c r="G749" s="2"/>
      <c r="H749" s="161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2:24" ht="14.4" x14ac:dyDescent="0.3">
      <c r="B750" s="2"/>
      <c r="C750" s="2"/>
      <c r="D750" s="2"/>
      <c r="E750" s="2"/>
      <c r="F750" s="2"/>
      <c r="G750" s="2"/>
      <c r="H750" s="161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2:24" ht="14.4" x14ac:dyDescent="0.3">
      <c r="B751" s="2"/>
      <c r="C751" s="2"/>
      <c r="D751" s="2"/>
      <c r="E751" s="2"/>
      <c r="F751" s="2"/>
      <c r="G751" s="2"/>
      <c r="H751" s="161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2:24" ht="14.4" x14ac:dyDescent="0.3">
      <c r="B752" s="2"/>
      <c r="C752" s="2"/>
      <c r="D752" s="2"/>
      <c r="E752" s="2"/>
      <c r="F752" s="2"/>
      <c r="G752" s="2"/>
      <c r="H752" s="161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2:24" ht="14.4" x14ac:dyDescent="0.3">
      <c r="B753" s="2"/>
      <c r="C753" s="2"/>
      <c r="D753" s="2"/>
      <c r="E753" s="2"/>
      <c r="F753" s="2"/>
      <c r="G753" s="2"/>
      <c r="H753" s="161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2:24" ht="14.4" x14ac:dyDescent="0.3">
      <c r="B754" s="2"/>
      <c r="C754" s="2"/>
      <c r="D754" s="2"/>
      <c r="E754" s="2"/>
      <c r="F754" s="2"/>
      <c r="G754" s="2"/>
      <c r="H754" s="161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2:24" ht="14.4" x14ac:dyDescent="0.3">
      <c r="B755" s="2"/>
      <c r="C755" s="2"/>
      <c r="D755" s="2"/>
      <c r="E755" s="2"/>
      <c r="F755" s="2"/>
      <c r="G755" s="2"/>
      <c r="H755" s="161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2:24" ht="14.4" x14ac:dyDescent="0.3">
      <c r="B756" s="2"/>
      <c r="C756" s="2"/>
      <c r="D756" s="2"/>
      <c r="E756" s="2"/>
      <c r="F756" s="2"/>
      <c r="G756" s="2"/>
      <c r="H756" s="161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2:24" ht="14.4" x14ac:dyDescent="0.3">
      <c r="B757" s="2"/>
      <c r="C757" s="2"/>
      <c r="D757" s="2"/>
      <c r="E757" s="2"/>
      <c r="F757" s="2"/>
      <c r="G757" s="2"/>
      <c r="H757" s="161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2:24" ht="14.4" x14ac:dyDescent="0.3">
      <c r="B758" s="2"/>
      <c r="C758" s="2"/>
      <c r="D758" s="2"/>
      <c r="E758" s="2"/>
      <c r="F758" s="2"/>
      <c r="G758" s="2"/>
      <c r="H758" s="161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2:24" ht="14.4" x14ac:dyDescent="0.3">
      <c r="B759" s="2"/>
      <c r="C759" s="2"/>
      <c r="D759" s="2"/>
      <c r="E759" s="2"/>
      <c r="F759" s="2"/>
      <c r="G759" s="2"/>
      <c r="H759" s="161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2:24" ht="14.4" x14ac:dyDescent="0.3">
      <c r="B760" s="2"/>
      <c r="C760" s="2"/>
      <c r="D760" s="2"/>
      <c r="E760" s="2"/>
      <c r="F760" s="2"/>
      <c r="G760" s="2"/>
      <c r="H760" s="161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2:24" ht="14.4" x14ac:dyDescent="0.3">
      <c r="B761" s="2"/>
      <c r="C761" s="2"/>
      <c r="D761" s="2"/>
      <c r="E761" s="2"/>
      <c r="F761" s="2"/>
      <c r="G761" s="2"/>
      <c r="H761" s="161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2:24" ht="14.4" x14ac:dyDescent="0.3">
      <c r="B762" s="2"/>
      <c r="C762" s="2"/>
      <c r="D762" s="2"/>
      <c r="E762" s="2"/>
      <c r="F762" s="2"/>
      <c r="G762" s="2"/>
      <c r="H762" s="161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2:24" ht="14.4" x14ac:dyDescent="0.3">
      <c r="B763" s="2"/>
      <c r="C763" s="2"/>
      <c r="D763" s="2"/>
      <c r="E763" s="2"/>
      <c r="F763" s="2"/>
      <c r="G763" s="2"/>
      <c r="H763" s="161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2:24" ht="14.4" x14ac:dyDescent="0.3">
      <c r="B764" s="2"/>
      <c r="C764" s="2"/>
      <c r="D764" s="2"/>
      <c r="E764" s="2"/>
      <c r="F764" s="2"/>
      <c r="G764" s="2"/>
      <c r="H764" s="161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2:24" ht="14.4" x14ac:dyDescent="0.3">
      <c r="B765" s="2"/>
      <c r="C765" s="2"/>
      <c r="D765" s="2"/>
      <c r="E765" s="2"/>
      <c r="F765" s="2"/>
      <c r="G765" s="2"/>
      <c r="H765" s="161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2:24" ht="14.4" x14ac:dyDescent="0.3">
      <c r="B766" s="2"/>
      <c r="C766" s="2"/>
      <c r="D766" s="2"/>
      <c r="E766" s="2"/>
      <c r="F766" s="2"/>
      <c r="G766" s="2"/>
      <c r="H766" s="161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2:24" ht="14.4" x14ac:dyDescent="0.3">
      <c r="B767" s="2"/>
      <c r="C767" s="2"/>
      <c r="D767" s="2"/>
      <c r="E767" s="2"/>
      <c r="F767" s="2"/>
      <c r="G767" s="2"/>
      <c r="H767" s="161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2:24" ht="14.4" x14ac:dyDescent="0.3">
      <c r="B768" s="2"/>
      <c r="C768" s="2"/>
      <c r="D768" s="2"/>
      <c r="E768" s="2"/>
      <c r="F768" s="2"/>
      <c r="G768" s="2"/>
      <c r="H768" s="161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2:24" ht="14.4" x14ac:dyDescent="0.3">
      <c r="B769" s="2"/>
      <c r="C769" s="2"/>
      <c r="D769" s="2"/>
      <c r="E769" s="2"/>
      <c r="F769" s="2"/>
      <c r="G769" s="2"/>
      <c r="H769" s="161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2:24" ht="14.4" x14ac:dyDescent="0.3">
      <c r="B770" s="2"/>
      <c r="C770" s="2"/>
      <c r="D770" s="2"/>
      <c r="E770" s="2"/>
      <c r="F770" s="2"/>
      <c r="G770" s="2"/>
      <c r="H770" s="161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2:24" ht="14.4" x14ac:dyDescent="0.3">
      <c r="B771" s="2"/>
      <c r="C771" s="2"/>
      <c r="D771" s="2"/>
      <c r="E771" s="2"/>
      <c r="F771" s="2"/>
      <c r="G771" s="2"/>
      <c r="H771" s="161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2:24" ht="14.4" x14ac:dyDescent="0.3">
      <c r="B772" s="2"/>
      <c r="C772" s="2"/>
      <c r="D772" s="2"/>
      <c r="E772" s="2"/>
      <c r="F772" s="2"/>
      <c r="G772" s="2"/>
      <c r="H772" s="161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2:24" ht="14.4" x14ac:dyDescent="0.3">
      <c r="B773" s="2"/>
      <c r="C773" s="2"/>
      <c r="D773" s="2"/>
      <c r="E773" s="2"/>
      <c r="F773" s="2"/>
      <c r="G773" s="2"/>
      <c r="H773" s="161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2:24" ht="14.4" x14ac:dyDescent="0.3">
      <c r="B774" s="2"/>
      <c r="C774" s="2"/>
      <c r="D774" s="2"/>
      <c r="E774" s="2"/>
      <c r="F774" s="2"/>
      <c r="G774" s="2"/>
      <c r="H774" s="161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2:24" ht="14.4" x14ac:dyDescent="0.3">
      <c r="B775" s="2"/>
      <c r="C775" s="2"/>
      <c r="D775" s="2"/>
      <c r="E775" s="2"/>
      <c r="F775" s="2"/>
      <c r="G775" s="2"/>
      <c r="H775" s="161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2:24" ht="14.4" x14ac:dyDescent="0.3">
      <c r="B776" s="2"/>
      <c r="C776" s="2"/>
      <c r="D776" s="2"/>
      <c r="E776" s="2"/>
      <c r="F776" s="2"/>
      <c r="G776" s="2"/>
      <c r="H776" s="161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2:24" ht="14.4" x14ac:dyDescent="0.3">
      <c r="B777" s="2"/>
      <c r="C777" s="2"/>
      <c r="D777" s="2"/>
      <c r="E777" s="2"/>
      <c r="F777" s="2"/>
      <c r="G777" s="2"/>
      <c r="H777" s="161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2:24" ht="14.4" x14ac:dyDescent="0.3">
      <c r="B778" s="2"/>
      <c r="C778" s="2"/>
      <c r="D778" s="2"/>
      <c r="E778" s="2"/>
      <c r="F778" s="2"/>
      <c r="G778" s="2"/>
      <c r="H778" s="161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2:24" ht="14.4" x14ac:dyDescent="0.3">
      <c r="B779" s="2"/>
      <c r="C779" s="2"/>
      <c r="D779" s="2"/>
      <c r="E779" s="2"/>
      <c r="F779" s="2"/>
      <c r="G779" s="2"/>
      <c r="H779" s="161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2:24" ht="14.4" x14ac:dyDescent="0.3">
      <c r="B780" s="2"/>
      <c r="C780" s="2"/>
      <c r="D780" s="2"/>
      <c r="E780" s="2"/>
      <c r="F780" s="2"/>
      <c r="G780" s="2"/>
      <c r="H780" s="161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2:24" ht="14.4" x14ac:dyDescent="0.3">
      <c r="B781" s="2"/>
      <c r="C781" s="2"/>
      <c r="D781" s="2"/>
      <c r="E781" s="2"/>
      <c r="F781" s="2"/>
      <c r="G781" s="2"/>
      <c r="H781" s="161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2:24" ht="14.4" x14ac:dyDescent="0.3">
      <c r="B782" s="2"/>
      <c r="C782" s="2"/>
      <c r="D782" s="2"/>
      <c r="E782" s="2"/>
      <c r="F782" s="2"/>
      <c r="G782" s="2"/>
      <c r="H782" s="161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2:24" ht="14.4" x14ac:dyDescent="0.3">
      <c r="B783" s="2"/>
      <c r="C783" s="2"/>
      <c r="D783" s="2"/>
      <c r="E783" s="2"/>
      <c r="F783" s="2"/>
      <c r="G783" s="2"/>
      <c r="H783" s="161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2:24" ht="14.4" x14ac:dyDescent="0.3">
      <c r="B784" s="2"/>
      <c r="C784" s="2"/>
      <c r="D784" s="2"/>
      <c r="E784" s="2"/>
      <c r="F784" s="2"/>
      <c r="G784" s="2"/>
      <c r="H784" s="161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2:24" ht="14.4" x14ac:dyDescent="0.3">
      <c r="B785" s="2"/>
      <c r="C785" s="2"/>
      <c r="D785" s="2"/>
      <c r="E785" s="2"/>
      <c r="F785" s="2"/>
      <c r="G785" s="2"/>
      <c r="H785" s="161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2:24" ht="14.4" x14ac:dyDescent="0.3">
      <c r="B786" s="2"/>
      <c r="C786" s="2"/>
      <c r="D786" s="2"/>
      <c r="E786" s="2"/>
      <c r="F786" s="2"/>
      <c r="G786" s="2"/>
      <c r="H786" s="161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2:24" ht="14.4" x14ac:dyDescent="0.3">
      <c r="B787" s="2"/>
      <c r="C787" s="2"/>
      <c r="D787" s="2"/>
      <c r="E787" s="2"/>
      <c r="F787" s="2"/>
      <c r="G787" s="2"/>
      <c r="H787" s="161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2:24" ht="14.4" x14ac:dyDescent="0.3">
      <c r="B788" s="2"/>
      <c r="C788" s="2"/>
      <c r="D788" s="2"/>
      <c r="E788" s="2"/>
      <c r="F788" s="2"/>
      <c r="G788" s="2"/>
      <c r="H788" s="161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2:24" ht="14.4" x14ac:dyDescent="0.3">
      <c r="B789" s="2"/>
      <c r="C789" s="2"/>
      <c r="D789" s="2"/>
      <c r="E789" s="2"/>
      <c r="F789" s="2"/>
      <c r="G789" s="2"/>
      <c r="H789" s="161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2:24" ht="14.4" x14ac:dyDescent="0.3">
      <c r="B790" s="2"/>
      <c r="C790" s="2"/>
      <c r="D790" s="2"/>
      <c r="E790" s="2"/>
      <c r="F790" s="2"/>
      <c r="G790" s="2"/>
      <c r="H790" s="161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2:24" ht="14.4" x14ac:dyDescent="0.3">
      <c r="B791" s="2"/>
      <c r="C791" s="2"/>
      <c r="D791" s="2"/>
      <c r="E791" s="2"/>
      <c r="F791" s="2"/>
      <c r="G791" s="2"/>
      <c r="H791" s="161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2:24" ht="14.4" x14ac:dyDescent="0.3">
      <c r="B792" s="2"/>
      <c r="C792" s="2"/>
      <c r="D792" s="2"/>
      <c r="E792" s="2"/>
      <c r="F792" s="2"/>
      <c r="G792" s="2"/>
      <c r="H792" s="161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2:24" ht="14.4" x14ac:dyDescent="0.3">
      <c r="B793" s="2"/>
      <c r="C793" s="2"/>
      <c r="D793" s="2"/>
      <c r="E793" s="2"/>
      <c r="F793" s="2"/>
      <c r="G793" s="2"/>
      <c r="H793" s="161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2:24" ht="14.4" x14ac:dyDescent="0.3">
      <c r="B794" s="2"/>
      <c r="C794" s="2"/>
      <c r="D794" s="2"/>
      <c r="E794" s="2"/>
      <c r="F794" s="2"/>
      <c r="G794" s="2"/>
      <c r="H794" s="161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2:24" ht="14.4" x14ac:dyDescent="0.3">
      <c r="B795" s="2"/>
      <c r="C795" s="2"/>
      <c r="D795" s="2"/>
      <c r="E795" s="2"/>
      <c r="F795" s="2"/>
      <c r="G795" s="2"/>
      <c r="H795" s="161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2:24" ht="14.4" x14ac:dyDescent="0.3">
      <c r="B796" s="2"/>
      <c r="C796" s="2"/>
      <c r="D796" s="2"/>
      <c r="E796" s="2"/>
      <c r="F796" s="2"/>
      <c r="G796" s="2"/>
      <c r="H796" s="161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2:24" ht="14.4" x14ac:dyDescent="0.3">
      <c r="B797" s="2"/>
      <c r="C797" s="2"/>
      <c r="D797" s="2"/>
      <c r="E797" s="2"/>
      <c r="F797" s="2"/>
      <c r="G797" s="2"/>
      <c r="H797" s="161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2:24" ht="14.4" x14ac:dyDescent="0.3">
      <c r="B798" s="2"/>
      <c r="C798" s="2"/>
      <c r="D798" s="2"/>
      <c r="E798" s="2"/>
      <c r="F798" s="2"/>
      <c r="G798" s="2"/>
      <c r="H798" s="161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2:24" ht="14.4" x14ac:dyDescent="0.3">
      <c r="B799" s="2"/>
      <c r="C799" s="2"/>
      <c r="D799" s="2"/>
      <c r="E799" s="2"/>
      <c r="F799" s="2"/>
      <c r="G799" s="2"/>
      <c r="H799" s="161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2:24" ht="14.4" x14ac:dyDescent="0.3">
      <c r="B800" s="2"/>
      <c r="C800" s="2"/>
      <c r="D800" s="2"/>
      <c r="E800" s="2"/>
      <c r="F800" s="2"/>
      <c r="G800" s="2"/>
      <c r="H800" s="161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2:24" ht="14.4" x14ac:dyDescent="0.3">
      <c r="B801" s="2"/>
      <c r="C801" s="2"/>
      <c r="D801" s="2"/>
      <c r="E801" s="2"/>
      <c r="F801" s="2"/>
      <c r="G801" s="2"/>
      <c r="H801" s="161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2:24" ht="14.4" x14ac:dyDescent="0.3">
      <c r="B802" s="2"/>
      <c r="C802" s="2"/>
      <c r="D802" s="2"/>
      <c r="E802" s="2"/>
      <c r="F802" s="2"/>
      <c r="G802" s="2"/>
      <c r="H802" s="161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2:24" ht="14.4" x14ac:dyDescent="0.3">
      <c r="B803" s="2"/>
      <c r="C803" s="2"/>
      <c r="D803" s="2"/>
      <c r="E803" s="2"/>
      <c r="F803" s="2"/>
      <c r="G803" s="2"/>
      <c r="H803" s="161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2:24" ht="14.4" x14ac:dyDescent="0.3">
      <c r="B804" s="2"/>
      <c r="C804" s="2"/>
      <c r="D804" s="2"/>
      <c r="E804" s="2"/>
      <c r="F804" s="2"/>
      <c r="G804" s="2"/>
      <c r="H804" s="161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2:24" ht="14.4" x14ac:dyDescent="0.3">
      <c r="B805" s="2"/>
      <c r="C805" s="2"/>
      <c r="D805" s="2"/>
      <c r="E805" s="2"/>
      <c r="F805" s="2"/>
      <c r="G805" s="2"/>
      <c r="H805" s="161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2:24" ht="14.4" x14ac:dyDescent="0.3">
      <c r="B806" s="2"/>
      <c r="C806" s="2"/>
      <c r="D806" s="2"/>
      <c r="E806" s="2"/>
      <c r="F806" s="2"/>
      <c r="G806" s="2"/>
      <c r="H806" s="161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2:24" ht="14.4" x14ac:dyDescent="0.3">
      <c r="B807" s="2"/>
      <c r="C807" s="2"/>
      <c r="D807" s="2"/>
      <c r="E807" s="2"/>
      <c r="F807" s="2"/>
      <c r="G807" s="2"/>
      <c r="H807" s="161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2:24" ht="14.4" x14ac:dyDescent="0.3">
      <c r="B808" s="2"/>
      <c r="C808" s="2"/>
      <c r="D808" s="2"/>
      <c r="E808" s="2"/>
      <c r="F808" s="2"/>
      <c r="G808" s="2"/>
      <c r="H808" s="161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2:24" ht="14.4" x14ac:dyDescent="0.3">
      <c r="B809" s="2"/>
      <c r="C809" s="2"/>
      <c r="D809" s="2"/>
      <c r="E809" s="2"/>
      <c r="F809" s="2"/>
      <c r="G809" s="2"/>
      <c r="H809" s="161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2:24" ht="14.4" x14ac:dyDescent="0.3">
      <c r="B810" s="2"/>
      <c r="C810" s="2"/>
      <c r="D810" s="2"/>
      <c r="E810" s="2"/>
      <c r="F810" s="2"/>
      <c r="G810" s="2"/>
      <c r="H810" s="161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2:24" ht="14.4" x14ac:dyDescent="0.3">
      <c r="B811" s="2"/>
      <c r="C811" s="2"/>
      <c r="D811" s="2"/>
      <c r="E811" s="2"/>
      <c r="F811" s="2"/>
      <c r="G811" s="2"/>
      <c r="H811" s="161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2:24" ht="14.4" x14ac:dyDescent="0.3">
      <c r="B812" s="2"/>
      <c r="C812" s="2"/>
      <c r="D812" s="2"/>
      <c r="E812" s="2"/>
      <c r="F812" s="2"/>
      <c r="G812" s="2"/>
      <c r="H812" s="161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2:24" ht="14.4" x14ac:dyDescent="0.3">
      <c r="B813" s="2"/>
      <c r="C813" s="2"/>
      <c r="D813" s="2"/>
      <c r="E813" s="2"/>
      <c r="F813" s="2"/>
      <c r="G813" s="2"/>
      <c r="H813" s="161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2:24" ht="14.4" x14ac:dyDescent="0.3">
      <c r="B814" s="2"/>
      <c r="C814" s="2"/>
      <c r="D814" s="2"/>
      <c r="E814" s="2"/>
      <c r="F814" s="2"/>
      <c r="G814" s="2"/>
      <c r="H814" s="161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2:24" ht="14.4" x14ac:dyDescent="0.3">
      <c r="B815" s="2"/>
      <c r="C815" s="2"/>
      <c r="D815" s="2"/>
      <c r="E815" s="2"/>
      <c r="F815" s="2"/>
      <c r="G815" s="2"/>
      <c r="H815" s="161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2:24" ht="14.4" x14ac:dyDescent="0.3">
      <c r="B816" s="2"/>
      <c r="C816" s="2"/>
      <c r="D816" s="2"/>
      <c r="E816" s="2"/>
      <c r="F816" s="2"/>
      <c r="G816" s="2"/>
      <c r="H816" s="161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2:24" ht="14.4" x14ac:dyDescent="0.3">
      <c r="B817" s="2"/>
      <c r="C817" s="2"/>
      <c r="D817" s="2"/>
      <c r="E817" s="2"/>
      <c r="F817" s="2"/>
      <c r="G817" s="2"/>
      <c r="H817" s="161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2:24" ht="14.4" x14ac:dyDescent="0.3">
      <c r="B818" s="2"/>
      <c r="C818" s="2"/>
      <c r="D818" s="2"/>
      <c r="E818" s="2"/>
      <c r="F818" s="2"/>
      <c r="G818" s="2"/>
      <c r="H818" s="161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2:24" ht="14.4" x14ac:dyDescent="0.3">
      <c r="B819" s="2"/>
      <c r="C819" s="2"/>
      <c r="D819" s="2"/>
      <c r="E819" s="2"/>
      <c r="F819" s="2"/>
      <c r="G819" s="2"/>
      <c r="H819" s="161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2:24" ht="14.4" x14ac:dyDescent="0.3">
      <c r="B820" s="2"/>
      <c r="C820" s="2"/>
      <c r="D820" s="2"/>
      <c r="E820" s="2"/>
      <c r="F820" s="2"/>
      <c r="G820" s="2"/>
      <c r="H820" s="161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2:24" ht="14.4" x14ac:dyDescent="0.3">
      <c r="B821" s="2"/>
      <c r="C821" s="2"/>
      <c r="D821" s="2"/>
      <c r="E821" s="2"/>
      <c r="F821" s="2"/>
      <c r="G821" s="2"/>
      <c r="H821" s="161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2:24" ht="14.4" x14ac:dyDescent="0.3">
      <c r="B822" s="2"/>
      <c r="C822" s="2"/>
      <c r="D822" s="2"/>
      <c r="E822" s="2"/>
      <c r="F822" s="2"/>
      <c r="G822" s="2"/>
      <c r="H822" s="161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2:24" ht="14.4" x14ac:dyDescent="0.3">
      <c r="B823" s="2"/>
      <c r="C823" s="2"/>
      <c r="D823" s="2"/>
      <c r="E823" s="2"/>
      <c r="F823" s="2"/>
      <c r="G823" s="2"/>
      <c r="H823" s="161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2:24" ht="14.4" x14ac:dyDescent="0.3">
      <c r="B824" s="2"/>
      <c r="C824" s="2"/>
      <c r="D824" s="2"/>
      <c r="E824" s="2"/>
      <c r="F824" s="2"/>
      <c r="G824" s="2"/>
      <c r="H824" s="161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2:24" ht="14.4" x14ac:dyDescent="0.3">
      <c r="B825" s="2"/>
      <c r="C825" s="2"/>
      <c r="D825" s="2"/>
      <c r="E825" s="2"/>
      <c r="F825" s="2"/>
      <c r="G825" s="2"/>
      <c r="H825" s="161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2:24" ht="14.4" x14ac:dyDescent="0.3">
      <c r="B826" s="2"/>
      <c r="C826" s="2"/>
      <c r="D826" s="2"/>
      <c r="E826" s="2"/>
      <c r="F826" s="2"/>
      <c r="G826" s="2"/>
      <c r="H826" s="161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2:24" ht="14.4" x14ac:dyDescent="0.3">
      <c r="B827" s="2"/>
      <c r="C827" s="2"/>
      <c r="D827" s="2"/>
      <c r="E827" s="2"/>
      <c r="F827" s="2"/>
      <c r="G827" s="2"/>
      <c r="H827" s="161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2:24" ht="14.4" x14ac:dyDescent="0.3">
      <c r="B828" s="2"/>
      <c r="C828" s="2"/>
      <c r="D828" s="2"/>
      <c r="E828" s="2"/>
      <c r="F828" s="2"/>
      <c r="G828" s="2"/>
      <c r="H828" s="161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2:24" ht="14.4" x14ac:dyDescent="0.3">
      <c r="B829" s="2"/>
      <c r="C829" s="2"/>
      <c r="D829" s="2"/>
      <c r="E829" s="2"/>
      <c r="F829" s="2"/>
      <c r="G829" s="2"/>
      <c r="H829" s="161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2:24" ht="14.4" x14ac:dyDescent="0.3">
      <c r="B830" s="2"/>
      <c r="C830" s="2"/>
      <c r="D830" s="2"/>
      <c r="E830" s="2"/>
      <c r="F830" s="2"/>
      <c r="G830" s="2"/>
      <c r="H830" s="161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2:24" ht="14.4" x14ac:dyDescent="0.3">
      <c r="B831" s="2"/>
      <c r="C831" s="2"/>
      <c r="D831" s="2"/>
      <c r="E831" s="2"/>
      <c r="F831" s="2"/>
      <c r="G831" s="2"/>
      <c r="H831" s="161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2:24" ht="14.4" x14ac:dyDescent="0.3">
      <c r="B832" s="2"/>
      <c r="C832" s="2"/>
      <c r="D832" s="2"/>
      <c r="E832" s="2"/>
      <c r="F832" s="2"/>
      <c r="G832" s="2"/>
      <c r="H832" s="161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2:24" ht="14.4" x14ac:dyDescent="0.3">
      <c r="B833" s="2"/>
      <c r="C833" s="2"/>
      <c r="D833" s="2"/>
      <c r="E833" s="2"/>
      <c r="F833" s="2"/>
      <c r="G833" s="2"/>
      <c r="H833" s="161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2:24" ht="14.4" x14ac:dyDescent="0.3">
      <c r="B834" s="2"/>
      <c r="C834" s="2"/>
      <c r="D834" s="2"/>
      <c r="E834" s="2"/>
      <c r="F834" s="2"/>
      <c r="G834" s="2"/>
      <c r="H834" s="161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2:24" ht="14.4" x14ac:dyDescent="0.3">
      <c r="B835" s="2"/>
      <c r="C835" s="2"/>
      <c r="D835" s="2"/>
      <c r="E835" s="2"/>
      <c r="F835" s="2"/>
      <c r="G835" s="2"/>
      <c r="H835" s="161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2:24" ht="14.4" x14ac:dyDescent="0.3">
      <c r="B836" s="2"/>
      <c r="C836" s="2"/>
      <c r="D836" s="2"/>
      <c r="E836" s="2"/>
      <c r="F836" s="2"/>
      <c r="G836" s="2"/>
      <c r="H836" s="161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2:24" ht="14.4" x14ac:dyDescent="0.3">
      <c r="B837" s="2"/>
      <c r="C837" s="2"/>
      <c r="D837" s="2"/>
      <c r="E837" s="2"/>
      <c r="F837" s="2"/>
      <c r="G837" s="2"/>
      <c r="H837" s="161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2:24" ht="14.4" x14ac:dyDescent="0.3">
      <c r="B838" s="2"/>
      <c r="C838" s="2"/>
      <c r="D838" s="2"/>
      <c r="E838" s="2"/>
      <c r="F838" s="2"/>
      <c r="G838" s="2"/>
      <c r="H838" s="161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2:24" ht="14.4" x14ac:dyDescent="0.3">
      <c r="B839" s="2"/>
      <c r="C839" s="2"/>
      <c r="D839" s="2"/>
      <c r="E839" s="2"/>
      <c r="F839" s="2"/>
      <c r="G839" s="2"/>
      <c r="H839" s="161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2:24" ht="14.4" x14ac:dyDescent="0.3">
      <c r="B840" s="2"/>
      <c r="C840" s="2"/>
      <c r="D840" s="2"/>
      <c r="E840" s="2"/>
      <c r="F840" s="2"/>
      <c r="G840" s="2"/>
      <c r="H840" s="161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2:24" ht="14.4" x14ac:dyDescent="0.3">
      <c r="B841" s="2"/>
      <c r="C841" s="2"/>
      <c r="D841" s="2"/>
      <c r="E841" s="2"/>
      <c r="F841" s="2"/>
      <c r="G841" s="2"/>
      <c r="H841" s="161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2:24" ht="14.4" x14ac:dyDescent="0.3">
      <c r="B842" s="2"/>
      <c r="C842" s="2"/>
      <c r="D842" s="2"/>
      <c r="E842" s="2"/>
      <c r="F842" s="2"/>
      <c r="G842" s="2"/>
      <c r="H842" s="161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2:24" ht="14.4" x14ac:dyDescent="0.3">
      <c r="B843" s="2"/>
      <c r="C843" s="2"/>
      <c r="D843" s="2"/>
      <c r="E843" s="2"/>
      <c r="F843" s="2"/>
      <c r="G843" s="2"/>
      <c r="H843" s="161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2:24" ht="14.4" x14ac:dyDescent="0.3">
      <c r="B844" s="2"/>
      <c r="C844" s="2"/>
      <c r="D844" s="2"/>
      <c r="E844" s="2"/>
      <c r="F844" s="2"/>
      <c r="G844" s="2"/>
      <c r="H844" s="161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2:24" ht="14.4" x14ac:dyDescent="0.3">
      <c r="B845" s="2"/>
      <c r="C845" s="2"/>
      <c r="D845" s="2"/>
      <c r="E845" s="2"/>
      <c r="F845" s="2"/>
      <c r="G845" s="2"/>
      <c r="H845" s="161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2:24" ht="14.4" x14ac:dyDescent="0.3">
      <c r="B846" s="2"/>
      <c r="C846" s="2"/>
      <c r="D846" s="2"/>
      <c r="E846" s="2"/>
      <c r="F846" s="2"/>
      <c r="G846" s="2"/>
      <c r="H846" s="161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2:24" ht="14.4" x14ac:dyDescent="0.3">
      <c r="B847" s="2"/>
      <c r="C847" s="2"/>
      <c r="D847" s="2"/>
      <c r="E847" s="2"/>
      <c r="F847" s="2"/>
      <c r="G847" s="2"/>
      <c r="H847" s="161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2:24" ht="14.4" x14ac:dyDescent="0.3">
      <c r="B848" s="2"/>
      <c r="C848" s="2"/>
      <c r="D848" s="2"/>
      <c r="E848" s="2"/>
      <c r="F848" s="2"/>
      <c r="G848" s="2"/>
      <c r="H848" s="161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2:24" ht="14.4" x14ac:dyDescent="0.3">
      <c r="B849" s="2"/>
      <c r="C849" s="2"/>
      <c r="D849" s="2"/>
      <c r="E849" s="2"/>
      <c r="F849" s="2"/>
      <c r="G849" s="2"/>
      <c r="H849" s="161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2:24" ht="14.4" x14ac:dyDescent="0.3">
      <c r="B850" s="2"/>
      <c r="C850" s="2"/>
      <c r="D850" s="2"/>
      <c r="E850" s="2"/>
      <c r="F850" s="2"/>
      <c r="G850" s="2"/>
      <c r="H850" s="161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2:24" ht="14.4" x14ac:dyDescent="0.3">
      <c r="B851" s="2"/>
      <c r="C851" s="2"/>
      <c r="D851" s="2"/>
      <c r="E851" s="2"/>
      <c r="F851" s="2"/>
      <c r="G851" s="2"/>
      <c r="H851" s="161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2:24" ht="14.4" x14ac:dyDescent="0.3">
      <c r="B852" s="2"/>
      <c r="C852" s="2"/>
      <c r="D852" s="2"/>
      <c r="E852" s="2"/>
      <c r="F852" s="2"/>
      <c r="G852" s="2"/>
      <c r="H852" s="161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2:24" ht="14.4" x14ac:dyDescent="0.3">
      <c r="B853" s="2"/>
      <c r="C853" s="2"/>
      <c r="D853" s="2"/>
      <c r="E853" s="2"/>
      <c r="F853" s="2"/>
      <c r="G853" s="2"/>
      <c r="H853" s="161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2:24" ht="14.4" x14ac:dyDescent="0.3">
      <c r="B854" s="2"/>
      <c r="C854" s="2"/>
      <c r="D854" s="2"/>
      <c r="E854" s="2"/>
      <c r="F854" s="2"/>
      <c r="G854" s="2"/>
      <c r="H854" s="161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2:24" ht="14.4" x14ac:dyDescent="0.3">
      <c r="B855" s="2"/>
      <c r="C855" s="2"/>
      <c r="D855" s="2"/>
      <c r="E855" s="2"/>
      <c r="F855" s="2"/>
      <c r="G855" s="2"/>
      <c r="H855" s="161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2:24" ht="14.4" x14ac:dyDescent="0.3">
      <c r="B856" s="2"/>
      <c r="C856" s="2"/>
      <c r="D856" s="2"/>
      <c r="E856" s="2"/>
      <c r="F856" s="2"/>
      <c r="G856" s="2"/>
      <c r="H856" s="161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2:24" ht="14.4" x14ac:dyDescent="0.3">
      <c r="B857" s="2"/>
      <c r="C857" s="2"/>
      <c r="D857" s="2"/>
      <c r="E857" s="2"/>
      <c r="F857" s="2"/>
      <c r="G857" s="2"/>
      <c r="H857" s="161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2:24" ht="14.4" x14ac:dyDescent="0.3">
      <c r="B858" s="2"/>
      <c r="C858" s="2"/>
      <c r="D858" s="2"/>
      <c r="E858" s="2"/>
      <c r="F858" s="2"/>
      <c r="G858" s="2"/>
      <c r="H858" s="161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2:24" ht="14.4" x14ac:dyDescent="0.3">
      <c r="B859" s="2"/>
      <c r="C859" s="2"/>
      <c r="D859" s="2"/>
      <c r="E859" s="2"/>
      <c r="F859" s="2"/>
      <c r="G859" s="2"/>
      <c r="H859" s="161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2:24" ht="14.4" x14ac:dyDescent="0.3">
      <c r="B860" s="2"/>
      <c r="C860" s="2"/>
      <c r="D860" s="2"/>
      <c r="E860" s="2"/>
      <c r="F860" s="2"/>
      <c r="G860" s="2"/>
      <c r="H860" s="161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2:24" ht="14.4" x14ac:dyDescent="0.3">
      <c r="B861" s="2"/>
      <c r="C861" s="2"/>
      <c r="D861" s="2"/>
      <c r="E861" s="2"/>
      <c r="F861" s="2"/>
      <c r="G861" s="2"/>
      <c r="H861" s="161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2:24" ht="14.4" x14ac:dyDescent="0.3">
      <c r="B862" s="2"/>
      <c r="C862" s="2"/>
      <c r="D862" s="2"/>
      <c r="E862" s="2"/>
      <c r="F862" s="2"/>
      <c r="G862" s="2"/>
      <c r="H862" s="161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2:24" ht="14.4" x14ac:dyDescent="0.3">
      <c r="B863" s="2"/>
      <c r="C863" s="2"/>
      <c r="D863" s="2"/>
      <c r="E863" s="2"/>
      <c r="F863" s="2"/>
      <c r="G863" s="2"/>
      <c r="H863" s="161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2:24" ht="14.4" x14ac:dyDescent="0.3">
      <c r="B864" s="2"/>
      <c r="C864" s="2"/>
      <c r="D864" s="2"/>
      <c r="E864" s="2"/>
      <c r="F864" s="2"/>
      <c r="G864" s="2"/>
      <c r="H864" s="161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2:24" ht="14.4" x14ac:dyDescent="0.3">
      <c r="B865" s="2"/>
      <c r="C865" s="2"/>
      <c r="D865" s="2"/>
      <c r="E865" s="2"/>
      <c r="F865" s="2"/>
      <c r="G865" s="2"/>
      <c r="H865" s="161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2:24" ht="14.4" x14ac:dyDescent="0.3">
      <c r="B866" s="2"/>
      <c r="C866" s="2"/>
      <c r="D866" s="2"/>
      <c r="E866" s="2"/>
      <c r="F866" s="2"/>
      <c r="G866" s="2"/>
      <c r="H866" s="161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2:24" ht="14.4" x14ac:dyDescent="0.3">
      <c r="B867" s="2"/>
      <c r="C867" s="2"/>
      <c r="D867" s="2"/>
      <c r="E867" s="2"/>
      <c r="F867" s="2"/>
      <c r="G867" s="2"/>
      <c r="H867" s="161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2:24" ht="14.4" x14ac:dyDescent="0.3">
      <c r="B868" s="2"/>
      <c r="C868" s="2"/>
      <c r="D868" s="2"/>
      <c r="E868" s="2"/>
      <c r="F868" s="2"/>
      <c r="G868" s="2"/>
      <c r="H868" s="161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2:24" ht="14.4" x14ac:dyDescent="0.3">
      <c r="B869" s="2"/>
      <c r="C869" s="2"/>
      <c r="D869" s="2"/>
      <c r="E869" s="2"/>
      <c r="F869" s="2"/>
      <c r="G869" s="2"/>
      <c r="H869" s="161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2:24" ht="14.4" x14ac:dyDescent="0.3">
      <c r="B870" s="2"/>
      <c r="C870" s="2"/>
      <c r="D870" s="2"/>
      <c r="E870" s="2"/>
      <c r="F870" s="2"/>
      <c r="G870" s="2"/>
      <c r="H870" s="161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2:24" ht="14.4" x14ac:dyDescent="0.3">
      <c r="B871" s="2"/>
      <c r="C871" s="2"/>
      <c r="D871" s="2"/>
      <c r="E871" s="2"/>
      <c r="F871" s="2"/>
      <c r="G871" s="2"/>
      <c r="H871" s="161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2:24" ht="14.4" x14ac:dyDescent="0.3">
      <c r="B872" s="2"/>
      <c r="C872" s="2"/>
      <c r="D872" s="2"/>
      <c r="E872" s="2"/>
      <c r="F872" s="2"/>
      <c r="G872" s="2"/>
      <c r="H872" s="161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2:24" ht="14.4" x14ac:dyDescent="0.3">
      <c r="B873" s="2"/>
      <c r="C873" s="2"/>
      <c r="D873" s="2"/>
      <c r="E873" s="2"/>
      <c r="F873" s="2"/>
      <c r="G873" s="2"/>
      <c r="H873" s="161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2:24" ht="14.4" x14ac:dyDescent="0.3">
      <c r="B874" s="2"/>
      <c r="C874" s="2"/>
      <c r="D874" s="2"/>
      <c r="E874" s="2"/>
      <c r="F874" s="2"/>
      <c r="G874" s="2"/>
      <c r="H874" s="161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2:24" ht="14.4" x14ac:dyDescent="0.3">
      <c r="B875" s="2"/>
      <c r="C875" s="2"/>
      <c r="D875" s="2"/>
      <c r="E875" s="2"/>
      <c r="F875" s="2"/>
      <c r="G875" s="2"/>
      <c r="H875" s="161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2:24" ht="14.4" x14ac:dyDescent="0.3">
      <c r="B876" s="2"/>
      <c r="C876" s="2"/>
      <c r="D876" s="2"/>
      <c r="E876" s="2"/>
      <c r="F876" s="2"/>
      <c r="G876" s="2"/>
      <c r="H876" s="161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2:24" ht="14.4" x14ac:dyDescent="0.3">
      <c r="B877" s="2"/>
      <c r="C877" s="2"/>
      <c r="D877" s="2"/>
      <c r="E877" s="2"/>
      <c r="F877" s="2"/>
      <c r="G877" s="2"/>
      <c r="H877" s="161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2:24" ht="14.4" x14ac:dyDescent="0.3">
      <c r="B878" s="2"/>
      <c r="C878" s="2"/>
      <c r="D878" s="2"/>
      <c r="E878" s="2"/>
      <c r="F878" s="2"/>
      <c r="G878" s="2"/>
      <c r="H878" s="161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2:24" ht="14.4" x14ac:dyDescent="0.3">
      <c r="B879" s="2"/>
      <c r="C879" s="2"/>
      <c r="D879" s="2"/>
      <c r="E879" s="2"/>
      <c r="F879" s="2"/>
      <c r="G879" s="2"/>
      <c r="H879" s="161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2:24" ht="14.4" x14ac:dyDescent="0.3">
      <c r="B880" s="2"/>
      <c r="C880" s="2"/>
      <c r="D880" s="2"/>
      <c r="E880" s="2"/>
      <c r="F880" s="2"/>
      <c r="G880" s="2"/>
      <c r="H880" s="161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2:24" ht="14.4" x14ac:dyDescent="0.3">
      <c r="B881" s="2"/>
      <c r="C881" s="2"/>
      <c r="D881" s="2"/>
      <c r="E881" s="2"/>
      <c r="F881" s="2"/>
      <c r="G881" s="2"/>
      <c r="H881" s="161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2:24" ht="14.4" x14ac:dyDescent="0.3">
      <c r="B882" s="2"/>
      <c r="C882" s="2"/>
      <c r="D882" s="2"/>
      <c r="E882" s="2"/>
      <c r="F882" s="2"/>
      <c r="G882" s="2"/>
      <c r="H882" s="161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2:24" ht="14.4" x14ac:dyDescent="0.3">
      <c r="B883" s="2"/>
      <c r="C883" s="2"/>
      <c r="D883" s="2"/>
      <c r="E883" s="2"/>
      <c r="F883" s="2"/>
      <c r="G883" s="2"/>
      <c r="H883" s="161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2:24" ht="14.4" x14ac:dyDescent="0.3">
      <c r="B884" s="2"/>
      <c r="C884" s="2"/>
      <c r="D884" s="2"/>
      <c r="E884" s="2"/>
      <c r="F884" s="2"/>
      <c r="G884" s="2"/>
      <c r="H884" s="161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2:24" ht="14.4" x14ac:dyDescent="0.3">
      <c r="B885" s="2"/>
      <c r="C885" s="2"/>
      <c r="D885" s="2"/>
      <c r="E885" s="2"/>
      <c r="F885" s="2"/>
      <c r="G885" s="2"/>
      <c r="H885" s="161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2:24" ht="14.4" x14ac:dyDescent="0.3">
      <c r="B886" s="2"/>
      <c r="C886" s="2"/>
      <c r="D886" s="2"/>
      <c r="E886" s="2"/>
      <c r="F886" s="2"/>
      <c r="G886" s="2"/>
      <c r="H886" s="161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2:24" ht="14.4" x14ac:dyDescent="0.3">
      <c r="B887" s="2"/>
      <c r="C887" s="2"/>
      <c r="D887" s="2"/>
      <c r="E887" s="2"/>
      <c r="F887" s="2"/>
      <c r="G887" s="2"/>
      <c r="H887" s="161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2:24" ht="14.4" x14ac:dyDescent="0.3">
      <c r="B888" s="2"/>
      <c r="C888" s="2"/>
      <c r="D888" s="2"/>
      <c r="E888" s="2"/>
      <c r="F888" s="2"/>
      <c r="G888" s="2"/>
      <c r="H888" s="161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2:24" ht="14.4" x14ac:dyDescent="0.3">
      <c r="B889" s="2"/>
      <c r="C889" s="2"/>
      <c r="D889" s="2"/>
      <c r="E889" s="2"/>
      <c r="F889" s="2"/>
      <c r="G889" s="2"/>
      <c r="H889" s="161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2:24" ht="14.4" x14ac:dyDescent="0.3">
      <c r="B890" s="2"/>
      <c r="C890" s="2"/>
      <c r="D890" s="2"/>
      <c r="E890" s="2"/>
      <c r="F890" s="2"/>
      <c r="G890" s="2"/>
      <c r="H890" s="161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2:24" ht="14.4" x14ac:dyDescent="0.3">
      <c r="B891" s="2"/>
      <c r="C891" s="2"/>
      <c r="D891" s="2"/>
      <c r="E891" s="2"/>
      <c r="F891" s="2"/>
      <c r="G891" s="2"/>
      <c r="H891" s="161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2:24" ht="14.4" x14ac:dyDescent="0.3">
      <c r="B892" s="2"/>
      <c r="C892" s="2"/>
      <c r="D892" s="2"/>
      <c r="E892" s="2"/>
      <c r="F892" s="2"/>
      <c r="G892" s="2"/>
      <c r="H892" s="161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2:24" ht="14.4" x14ac:dyDescent="0.3">
      <c r="B893" s="2"/>
      <c r="C893" s="2"/>
      <c r="D893" s="2"/>
      <c r="E893" s="2"/>
      <c r="F893" s="2"/>
      <c r="G893" s="2"/>
      <c r="H893" s="161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2:24" ht="14.4" x14ac:dyDescent="0.3">
      <c r="B894" s="2"/>
      <c r="C894" s="2"/>
      <c r="D894" s="2"/>
      <c r="E894" s="2"/>
      <c r="F894" s="2"/>
      <c r="G894" s="2"/>
      <c r="H894" s="161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2:24" ht="14.4" x14ac:dyDescent="0.3">
      <c r="B895" s="2"/>
      <c r="C895" s="2"/>
      <c r="D895" s="2"/>
      <c r="E895" s="2"/>
      <c r="F895" s="2"/>
      <c r="G895" s="2"/>
      <c r="H895" s="161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2:24" ht="14.4" x14ac:dyDescent="0.3">
      <c r="B896" s="2"/>
      <c r="C896" s="2"/>
      <c r="D896" s="2"/>
      <c r="E896" s="2"/>
      <c r="F896" s="2"/>
      <c r="G896" s="2"/>
      <c r="H896" s="161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2:24" ht="14.4" x14ac:dyDescent="0.3">
      <c r="B897" s="2"/>
      <c r="C897" s="2"/>
      <c r="D897" s="2"/>
      <c r="E897" s="2"/>
      <c r="F897" s="2"/>
      <c r="G897" s="2"/>
      <c r="H897" s="161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2:24" ht="14.4" x14ac:dyDescent="0.3">
      <c r="B898" s="2"/>
      <c r="C898" s="2"/>
      <c r="D898" s="2"/>
      <c r="E898" s="2"/>
      <c r="F898" s="2"/>
      <c r="G898" s="2"/>
      <c r="H898" s="161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2:24" ht="14.4" x14ac:dyDescent="0.3">
      <c r="B899" s="2"/>
      <c r="C899" s="2"/>
      <c r="D899" s="2"/>
      <c r="E899" s="2"/>
      <c r="F899" s="2"/>
      <c r="G899" s="2"/>
      <c r="H899" s="161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2:24" ht="14.4" x14ac:dyDescent="0.3">
      <c r="B900" s="2"/>
      <c r="C900" s="2"/>
      <c r="D900" s="2"/>
      <c r="E900" s="2"/>
      <c r="F900" s="2"/>
      <c r="G900" s="2"/>
      <c r="H900" s="161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2:24" ht="14.4" x14ac:dyDescent="0.3">
      <c r="B901" s="2"/>
      <c r="C901" s="2"/>
      <c r="D901" s="2"/>
      <c r="E901" s="2"/>
      <c r="F901" s="2"/>
      <c r="G901" s="2"/>
      <c r="H901" s="161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2:24" ht="14.4" x14ac:dyDescent="0.3">
      <c r="B902" s="2"/>
      <c r="C902" s="2"/>
      <c r="D902" s="2"/>
      <c r="E902" s="2"/>
      <c r="F902" s="2"/>
      <c r="G902" s="2"/>
      <c r="H902" s="161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2:24" ht="14.4" x14ac:dyDescent="0.3">
      <c r="B903" s="2"/>
      <c r="C903" s="2"/>
      <c r="D903" s="2"/>
      <c r="E903" s="2"/>
      <c r="F903" s="2"/>
      <c r="G903" s="2"/>
      <c r="H903" s="161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2:24" ht="14.4" x14ac:dyDescent="0.3">
      <c r="B904" s="2"/>
      <c r="C904" s="2"/>
      <c r="D904" s="2"/>
      <c r="E904" s="2"/>
      <c r="F904" s="2"/>
      <c r="G904" s="2"/>
      <c r="H904" s="161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2:24" ht="14.4" x14ac:dyDescent="0.3">
      <c r="B905" s="2"/>
      <c r="C905" s="2"/>
      <c r="D905" s="2"/>
      <c r="E905" s="2"/>
      <c r="F905" s="2"/>
      <c r="G905" s="2"/>
      <c r="H905" s="161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2:24" ht="14.4" x14ac:dyDescent="0.3">
      <c r="B906" s="2"/>
      <c r="C906" s="2"/>
      <c r="D906" s="2"/>
      <c r="E906" s="2"/>
      <c r="F906" s="2"/>
      <c r="G906" s="2"/>
      <c r="H906" s="161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2:24" ht="14.4" x14ac:dyDescent="0.3">
      <c r="B907" s="2"/>
      <c r="C907" s="2"/>
      <c r="D907" s="2"/>
      <c r="E907" s="2"/>
      <c r="F907" s="2"/>
      <c r="G907" s="2"/>
      <c r="H907" s="161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2:24" ht="14.4" x14ac:dyDescent="0.3">
      <c r="B908" s="2"/>
      <c r="C908" s="2"/>
      <c r="D908" s="2"/>
      <c r="E908" s="2"/>
      <c r="F908" s="2"/>
      <c r="G908" s="2"/>
      <c r="H908" s="161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2:24" ht="14.4" x14ac:dyDescent="0.3">
      <c r="B909" s="2"/>
      <c r="C909" s="2"/>
      <c r="D909" s="2"/>
      <c r="E909" s="2"/>
      <c r="F909" s="2"/>
      <c r="G909" s="2"/>
      <c r="H909" s="161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2:24" ht="14.4" x14ac:dyDescent="0.3">
      <c r="B910" s="2"/>
      <c r="C910" s="2"/>
      <c r="D910" s="2"/>
      <c r="E910" s="2"/>
      <c r="F910" s="2"/>
      <c r="G910" s="2"/>
      <c r="H910" s="161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2:24" ht="14.4" x14ac:dyDescent="0.3">
      <c r="B911" s="2"/>
      <c r="C911" s="2"/>
      <c r="D911" s="2"/>
      <c r="E911" s="2"/>
      <c r="F911" s="2"/>
      <c r="G911" s="2"/>
      <c r="H911" s="161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2:24" ht="14.4" x14ac:dyDescent="0.3">
      <c r="B912" s="2"/>
      <c r="C912" s="2"/>
      <c r="D912" s="2"/>
      <c r="E912" s="2"/>
      <c r="F912" s="2"/>
      <c r="G912" s="2"/>
      <c r="H912" s="161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2:24" ht="14.4" x14ac:dyDescent="0.3">
      <c r="B913" s="2"/>
      <c r="C913" s="2"/>
      <c r="D913" s="2"/>
      <c r="E913" s="2"/>
      <c r="F913" s="2"/>
      <c r="G913" s="2"/>
      <c r="H913" s="161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2:24" ht="14.4" x14ac:dyDescent="0.3">
      <c r="B914" s="2"/>
      <c r="C914" s="2"/>
      <c r="D914" s="2"/>
      <c r="E914" s="2"/>
      <c r="F914" s="2"/>
      <c r="G914" s="2"/>
      <c r="H914" s="161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2:24" ht="14.4" x14ac:dyDescent="0.3">
      <c r="B915" s="2"/>
      <c r="C915" s="2"/>
      <c r="D915" s="2"/>
      <c r="E915" s="2"/>
      <c r="F915" s="2"/>
      <c r="G915" s="2"/>
      <c r="H915" s="161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2:24" ht="14.4" x14ac:dyDescent="0.3">
      <c r="B916" s="2"/>
      <c r="C916" s="2"/>
      <c r="D916" s="2"/>
      <c r="E916" s="2"/>
      <c r="F916" s="2"/>
      <c r="G916" s="2"/>
      <c r="H916" s="161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2:24" ht="14.4" x14ac:dyDescent="0.3">
      <c r="B917" s="2"/>
      <c r="C917" s="2"/>
      <c r="D917" s="2"/>
      <c r="E917" s="2"/>
      <c r="F917" s="2"/>
      <c r="G917" s="2"/>
      <c r="H917" s="161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2:24" ht="14.4" x14ac:dyDescent="0.3">
      <c r="B918" s="2"/>
      <c r="C918" s="2"/>
      <c r="D918" s="2"/>
      <c r="E918" s="2"/>
      <c r="F918" s="2"/>
      <c r="G918" s="2"/>
      <c r="H918" s="161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2:24" ht="14.4" x14ac:dyDescent="0.3">
      <c r="B919" s="2"/>
      <c r="C919" s="2"/>
      <c r="D919" s="2"/>
      <c r="E919" s="2"/>
      <c r="F919" s="2"/>
      <c r="G919" s="2"/>
      <c r="H919" s="161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2:24" ht="14.4" x14ac:dyDescent="0.3">
      <c r="B920" s="2"/>
      <c r="C920" s="2"/>
      <c r="D920" s="2"/>
      <c r="E920" s="2"/>
      <c r="F920" s="2"/>
      <c r="G920" s="2"/>
      <c r="H920" s="161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2:24" ht="14.4" x14ac:dyDescent="0.3">
      <c r="B921" s="2"/>
      <c r="C921" s="2"/>
      <c r="D921" s="2"/>
      <c r="E921" s="2"/>
      <c r="F921" s="2"/>
      <c r="G921" s="2"/>
      <c r="H921" s="161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2:24" ht="14.4" x14ac:dyDescent="0.3">
      <c r="B922" s="2"/>
      <c r="C922" s="2"/>
      <c r="D922" s="2"/>
      <c r="E922" s="2"/>
      <c r="F922" s="2"/>
      <c r="G922" s="2"/>
      <c r="H922" s="161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2:24" ht="14.4" x14ac:dyDescent="0.3">
      <c r="B923" s="2"/>
      <c r="C923" s="2"/>
      <c r="D923" s="2"/>
      <c r="E923" s="2"/>
      <c r="F923" s="2"/>
      <c r="G923" s="2"/>
      <c r="H923" s="161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2:24" ht="14.4" x14ac:dyDescent="0.3">
      <c r="B924" s="2"/>
      <c r="C924" s="2"/>
      <c r="D924" s="2"/>
      <c r="E924" s="2"/>
      <c r="F924" s="2"/>
      <c r="G924" s="2"/>
      <c r="H924" s="161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2:24" ht="14.4" x14ac:dyDescent="0.3">
      <c r="B925" s="2"/>
      <c r="C925" s="2"/>
      <c r="D925" s="2"/>
      <c r="E925" s="2"/>
      <c r="F925" s="2"/>
      <c r="G925" s="2"/>
      <c r="H925" s="161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2:24" ht="14.4" x14ac:dyDescent="0.3">
      <c r="B926" s="2"/>
      <c r="C926" s="2"/>
      <c r="D926" s="2"/>
      <c r="E926" s="2"/>
      <c r="F926" s="2"/>
      <c r="G926" s="2"/>
      <c r="H926" s="161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2:24" ht="14.4" x14ac:dyDescent="0.3">
      <c r="B927" s="2"/>
      <c r="C927" s="2"/>
      <c r="D927" s="2"/>
      <c r="E927" s="2"/>
      <c r="F927" s="2"/>
      <c r="G927" s="2"/>
      <c r="H927" s="161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2:24" ht="14.4" x14ac:dyDescent="0.3">
      <c r="B928" s="2"/>
      <c r="C928" s="2"/>
      <c r="D928" s="2"/>
      <c r="E928" s="2"/>
      <c r="F928" s="2"/>
      <c r="G928" s="2"/>
      <c r="H928" s="161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2:24" ht="14.4" x14ac:dyDescent="0.3">
      <c r="B929" s="2"/>
      <c r="C929" s="2"/>
      <c r="D929" s="2"/>
      <c r="E929" s="2"/>
      <c r="F929" s="2"/>
      <c r="G929" s="2"/>
      <c r="H929" s="161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2:24" ht="14.4" x14ac:dyDescent="0.3">
      <c r="B930" s="2"/>
      <c r="C930" s="2"/>
      <c r="D930" s="2"/>
      <c r="E930" s="2"/>
      <c r="F930" s="2"/>
      <c r="G930" s="2"/>
      <c r="H930" s="161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2:24" ht="14.4" x14ac:dyDescent="0.3">
      <c r="B931" s="2"/>
      <c r="C931" s="2"/>
      <c r="D931" s="2"/>
      <c r="E931" s="2"/>
      <c r="F931" s="2"/>
      <c r="G931" s="2"/>
      <c r="H931" s="161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2:24" ht="14.4" x14ac:dyDescent="0.3">
      <c r="B932" s="2"/>
      <c r="C932" s="2"/>
      <c r="D932" s="2"/>
      <c r="E932" s="2"/>
      <c r="F932" s="2"/>
      <c r="G932" s="2"/>
      <c r="H932" s="161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2:24" ht="14.4" x14ac:dyDescent="0.3">
      <c r="B933" s="2"/>
      <c r="C933" s="2"/>
      <c r="D933" s="2"/>
      <c r="E933" s="2"/>
      <c r="F933" s="2"/>
      <c r="G933" s="2"/>
      <c r="H933" s="161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2:24" ht="14.4" x14ac:dyDescent="0.3">
      <c r="B934" s="2"/>
      <c r="C934" s="2"/>
      <c r="D934" s="2"/>
      <c r="E934" s="2"/>
      <c r="F934" s="2"/>
      <c r="G934" s="2"/>
      <c r="H934" s="161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2:24" ht="14.4" x14ac:dyDescent="0.3">
      <c r="B935" s="2"/>
      <c r="C935" s="2"/>
      <c r="D935" s="2"/>
      <c r="E935" s="2"/>
      <c r="F935" s="2"/>
      <c r="G935" s="2"/>
      <c r="H935" s="161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2:24" ht="14.4" x14ac:dyDescent="0.3">
      <c r="B936" s="2"/>
      <c r="C936" s="2"/>
      <c r="D936" s="2"/>
      <c r="E936" s="2"/>
      <c r="F936" s="2"/>
      <c r="G936" s="2"/>
      <c r="H936" s="161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2:24" ht="14.4" x14ac:dyDescent="0.3">
      <c r="B937" s="2"/>
      <c r="C937" s="2"/>
      <c r="D937" s="2"/>
      <c r="E937" s="2"/>
      <c r="F937" s="2"/>
      <c r="G937" s="2"/>
      <c r="H937" s="161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2:24" ht="14.4" x14ac:dyDescent="0.3">
      <c r="B938" s="2"/>
      <c r="C938" s="2"/>
      <c r="D938" s="2"/>
      <c r="E938" s="2"/>
      <c r="F938" s="2"/>
      <c r="G938" s="2"/>
      <c r="H938" s="161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2:24" ht="14.4" x14ac:dyDescent="0.3">
      <c r="B939" s="2"/>
      <c r="C939" s="2"/>
      <c r="D939" s="2"/>
      <c r="E939" s="2"/>
      <c r="F939" s="2"/>
      <c r="G939" s="2"/>
      <c r="H939" s="161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2:24" ht="14.4" x14ac:dyDescent="0.3">
      <c r="B940" s="2"/>
      <c r="C940" s="2"/>
      <c r="D940" s="2"/>
      <c r="E940" s="2"/>
      <c r="F940" s="2"/>
      <c r="G940" s="2"/>
      <c r="H940" s="161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2:24" ht="14.4" x14ac:dyDescent="0.3">
      <c r="B941" s="2"/>
      <c r="C941" s="2"/>
      <c r="D941" s="2"/>
      <c r="E941" s="2"/>
      <c r="F941" s="2"/>
      <c r="G941" s="2"/>
      <c r="H941" s="161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2:24" ht="14.4" x14ac:dyDescent="0.3">
      <c r="B942" s="2"/>
      <c r="C942" s="2"/>
      <c r="D942" s="2"/>
      <c r="E942" s="2"/>
      <c r="F942" s="2"/>
      <c r="G942" s="2"/>
      <c r="H942" s="161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2:24" ht="14.4" x14ac:dyDescent="0.3">
      <c r="B943" s="2"/>
      <c r="C943" s="2"/>
      <c r="D943" s="2"/>
      <c r="E943" s="2"/>
      <c r="F943" s="2"/>
      <c r="G943" s="2"/>
      <c r="H943" s="161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2:24" ht="14.4" x14ac:dyDescent="0.3">
      <c r="B944" s="2"/>
      <c r="C944" s="2"/>
      <c r="D944" s="2"/>
      <c r="E944" s="2"/>
      <c r="F944" s="2"/>
      <c r="G944" s="2"/>
      <c r="H944" s="161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2:24" ht="14.4" x14ac:dyDescent="0.3">
      <c r="B945" s="2"/>
      <c r="C945" s="2"/>
      <c r="D945" s="2"/>
      <c r="E945" s="2"/>
      <c r="F945" s="2"/>
      <c r="G945" s="2"/>
      <c r="H945" s="161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2:24" ht="14.4" x14ac:dyDescent="0.3">
      <c r="B946" s="2"/>
      <c r="C946" s="2"/>
      <c r="D946" s="2"/>
      <c r="E946" s="2"/>
      <c r="F946" s="2"/>
      <c r="G946" s="2"/>
      <c r="H946" s="161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2:24" ht="14.4" x14ac:dyDescent="0.3">
      <c r="B947" s="2"/>
      <c r="C947" s="2"/>
      <c r="D947" s="2"/>
      <c r="E947" s="2"/>
      <c r="F947" s="2"/>
      <c r="G947" s="2"/>
      <c r="H947" s="161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2:24" ht="14.4" x14ac:dyDescent="0.3">
      <c r="B948" s="2"/>
      <c r="C948" s="2"/>
      <c r="D948" s="2"/>
      <c r="E948" s="2"/>
      <c r="F948" s="2"/>
      <c r="G948" s="2"/>
      <c r="H948" s="161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2:24" ht="14.4" x14ac:dyDescent="0.3">
      <c r="B949" s="2"/>
      <c r="C949" s="2"/>
      <c r="D949" s="2"/>
      <c r="E949" s="2"/>
      <c r="F949" s="2"/>
      <c r="G949" s="2"/>
      <c r="H949" s="161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2:24" ht="14.4" x14ac:dyDescent="0.3">
      <c r="B950" s="2"/>
      <c r="C950" s="2"/>
      <c r="D950" s="2"/>
      <c r="E950" s="2"/>
      <c r="F950" s="2"/>
      <c r="G950" s="2"/>
      <c r="H950" s="161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2:24" ht="14.4" x14ac:dyDescent="0.3">
      <c r="B951" s="2"/>
      <c r="C951" s="2"/>
      <c r="D951" s="2"/>
      <c r="E951" s="2"/>
      <c r="F951" s="2"/>
      <c r="G951" s="2"/>
      <c r="H951" s="161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2:24" ht="14.4" x14ac:dyDescent="0.3">
      <c r="B952" s="2"/>
      <c r="C952" s="2"/>
      <c r="D952" s="2"/>
      <c r="E952" s="2"/>
      <c r="F952" s="2"/>
      <c r="G952" s="2"/>
      <c r="H952" s="161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2:24" ht="14.4" x14ac:dyDescent="0.3">
      <c r="B953" s="2"/>
      <c r="C953" s="2"/>
      <c r="D953" s="2"/>
      <c r="E953" s="2"/>
      <c r="F953" s="2"/>
      <c r="G953" s="2"/>
      <c r="H953" s="161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2:24" ht="14.4" x14ac:dyDescent="0.3">
      <c r="B954" s="2"/>
      <c r="C954" s="2"/>
      <c r="D954" s="2"/>
      <c r="E954" s="2"/>
      <c r="F954" s="2"/>
      <c r="G954" s="2"/>
      <c r="H954" s="161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2:24" ht="14.4" x14ac:dyDescent="0.3">
      <c r="B955" s="2"/>
      <c r="C955" s="2"/>
      <c r="D955" s="2"/>
      <c r="E955" s="2"/>
      <c r="F955" s="2"/>
      <c r="G955" s="2"/>
      <c r="H955" s="161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2:24" ht="14.4" x14ac:dyDescent="0.3">
      <c r="B956" s="2"/>
      <c r="C956" s="2"/>
      <c r="D956" s="2"/>
      <c r="E956" s="2"/>
      <c r="F956" s="2"/>
      <c r="G956" s="2"/>
      <c r="H956" s="161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2:24" ht="14.4" x14ac:dyDescent="0.3">
      <c r="B957" s="2"/>
      <c r="C957" s="2"/>
      <c r="D957" s="2"/>
      <c r="E957" s="2"/>
      <c r="F957" s="2"/>
      <c r="G957" s="2"/>
      <c r="H957" s="161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2:24" ht="14.4" x14ac:dyDescent="0.3">
      <c r="B958" s="2"/>
      <c r="C958" s="2"/>
      <c r="D958" s="2"/>
      <c r="E958" s="2"/>
      <c r="F958" s="2"/>
      <c r="G958" s="2"/>
      <c r="H958" s="161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2:24" ht="14.4" x14ac:dyDescent="0.3">
      <c r="B959" s="2"/>
      <c r="C959" s="2"/>
      <c r="D959" s="2"/>
      <c r="E959" s="2"/>
      <c r="F959" s="2"/>
      <c r="G959" s="2"/>
      <c r="H959" s="161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2:24" ht="14.4" x14ac:dyDescent="0.3">
      <c r="B960" s="2"/>
      <c r="C960" s="2"/>
      <c r="D960" s="2"/>
      <c r="E960" s="2"/>
      <c r="F960" s="2"/>
      <c r="G960" s="2"/>
      <c r="H960" s="161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2:24" ht="14.4" x14ac:dyDescent="0.3">
      <c r="B961" s="2"/>
      <c r="C961" s="2"/>
      <c r="D961" s="2"/>
      <c r="E961" s="2"/>
      <c r="F961" s="2"/>
      <c r="G961" s="2"/>
      <c r="H961" s="161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2:24" ht="14.4" x14ac:dyDescent="0.3">
      <c r="B962" s="2"/>
      <c r="C962" s="2"/>
      <c r="D962" s="2"/>
      <c r="E962" s="2"/>
      <c r="F962" s="2"/>
      <c r="G962" s="2"/>
      <c r="H962" s="161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2:24" ht="14.4" x14ac:dyDescent="0.3">
      <c r="B963" s="2"/>
      <c r="C963" s="2"/>
      <c r="D963" s="2"/>
      <c r="E963" s="2"/>
      <c r="F963" s="2"/>
      <c r="G963" s="2"/>
      <c r="H963" s="161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2:24" ht="14.4" x14ac:dyDescent="0.3">
      <c r="B964" s="2"/>
      <c r="C964" s="2"/>
      <c r="D964" s="2"/>
      <c r="E964" s="2"/>
      <c r="F964" s="2"/>
      <c r="G964" s="2"/>
      <c r="H964" s="161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2:24" ht="14.4" x14ac:dyDescent="0.3">
      <c r="B965" s="2"/>
      <c r="C965" s="2"/>
      <c r="D965" s="2"/>
      <c r="E965" s="2"/>
      <c r="F965" s="2"/>
      <c r="G965" s="2"/>
      <c r="H965" s="161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2:24" ht="14.4" x14ac:dyDescent="0.3">
      <c r="B966" s="2"/>
      <c r="C966" s="2"/>
      <c r="D966" s="2"/>
      <c r="E966" s="2"/>
      <c r="F966" s="2"/>
      <c r="G966" s="2"/>
      <c r="H966" s="161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2:24" ht="14.4" x14ac:dyDescent="0.3">
      <c r="B967" s="2"/>
      <c r="C967" s="2"/>
      <c r="D967" s="2"/>
      <c r="E967" s="2"/>
      <c r="F967" s="2"/>
      <c r="G967" s="2"/>
      <c r="H967" s="161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2:24" ht="14.4" x14ac:dyDescent="0.3">
      <c r="B968" s="2"/>
      <c r="C968" s="2"/>
      <c r="D968" s="2"/>
      <c r="E968" s="2"/>
      <c r="F968" s="2"/>
      <c r="G968" s="2"/>
      <c r="H968" s="161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2:24" ht="14.4" x14ac:dyDescent="0.3">
      <c r="B969" s="2"/>
      <c r="C969" s="2"/>
      <c r="D969" s="2"/>
      <c r="E969" s="2"/>
      <c r="F969" s="2"/>
      <c r="G969" s="2"/>
      <c r="H969" s="161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2:24" ht="14.4" x14ac:dyDescent="0.3">
      <c r="B970" s="2"/>
      <c r="C970" s="2"/>
      <c r="D970" s="2"/>
      <c r="E970" s="2"/>
      <c r="F970" s="2"/>
      <c r="G970" s="2"/>
      <c r="H970" s="161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2:24" ht="14.4" x14ac:dyDescent="0.3">
      <c r="B971" s="2"/>
      <c r="C971" s="2"/>
      <c r="D971" s="2"/>
      <c r="E971" s="2"/>
      <c r="F971" s="2"/>
      <c r="G971" s="2"/>
      <c r="H971" s="161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2:24" ht="14.4" x14ac:dyDescent="0.3">
      <c r="B972" s="2"/>
      <c r="C972" s="2"/>
      <c r="D972" s="2"/>
      <c r="E972" s="2"/>
      <c r="F972" s="2"/>
      <c r="G972" s="2"/>
      <c r="H972" s="161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2:24" ht="14.4" x14ac:dyDescent="0.3">
      <c r="B973" s="2"/>
      <c r="C973" s="2"/>
      <c r="D973" s="2"/>
      <c r="E973" s="2"/>
      <c r="F973" s="2"/>
      <c r="G973" s="2"/>
      <c r="H973" s="161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2:24" ht="14.4" x14ac:dyDescent="0.3">
      <c r="B974" s="2"/>
      <c r="C974" s="2"/>
      <c r="D974" s="2"/>
      <c r="E974" s="2"/>
      <c r="F974" s="2"/>
      <c r="G974" s="2"/>
      <c r="H974" s="161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2:24" ht="14.4" x14ac:dyDescent="0.3">
      <c r="B975" s="2"/>
      <c r="C975" s="2"/>
      <c r="D975" s="2"/>
      <c r="E975" s="2"/>
      <c r="F975" s="2"/>
      <c r="G975" s="2"/>
      <c r="H975" s="161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2:24" ht="14.4" x14ac:dyDescent="0.3">
      <c r="B976" s="2"/>
      <c r="C976" s="2"/>
      <c r="D976" s="2"/>
      <c r="E976" s="2"/>
      <c r="F976" s="2"/>
      <c r="G976" s="2"/>
      <c r="H976" s="161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2:24" ht="14.4" x14ac:dyDescent="0.3">
      <c r="B977" s="2"/>
      <c r="C977" s="2"/>
      <c r="D977" s="2"/>
      <c r="E977" s="2"/>
      <c r="F977" s="2"/>
      <c r="G977" s="2"/>
      <c r="H977" s="161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2:24" ht="14.4" x14ac:dyDescent="0.3">
      <c r="B978" s="2"/>
      <c r="C978" s="2"/>
      <c r="D978" s="2"/>
      <c r="E978" s="2"/>
      <c r="F978" s="2"/>
      <c r="G978" s="2"/>
      <c r="H978" s="161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2:24" ht="14.4" x14ac:dyDescent="0.3">
      <c r="B979" s="2"/>
      <c r="C979" s="2"/>
      <c r="D979" s="2"/>
      <c r="E979" s="2"/>
      <c r="F979" s="2"/>
      <c r="G979" s="2"/>
      <c r="H979" s="161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2:24" ht="14.4" x14ac:dyDescent="0.3">
      <c r="B980" s="2"/>
      <c r="C980" s="2"/>
      <c r="D980" s="2"/>
      <c r="E980" s="2"/>
      <c r="F980" s="2"/>
      <c r="G980" s="2"/>
      <c r="H980" s="161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2:24" ht="14.4" x14ac:dyDescent="0.3">
      <c r="B981" s="2"/>
      <c r="C981" s="2"/>
      <c r="D981" s="2"/>
      <c r="E981" s="2"/>
      <c r="F981" s="2"/>
      <c r="G981" s="2"/>
      <c r="H981" s="161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2:24" ht="14.4" x14ac:dyDescent="0.3">
      <c r="B982" s="2"/>
      <c r="C982" s="2"/>
      <c r="D982" s="2"/>
      <c r="E982" s="2"/>
      <c r="F982" s="2"/>
      <c r="G982" s="2"/>
      <c r="H982" s="161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2:24" ht="14.4" x14ac:dyDescent="0.3">
      <c r="B983" s="2"/>
      <c r="C983" s="2"/>
      <c r="D983" s="2"/>
      <c r="E983" s="2"/>
      <c r="F983" s="2"/>
      <c r="G983" s="2"/>
      <c r="H983" s="161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2:24" ht="14.4" x14ac:dyDescent="0.3">
      <c r="B984" s="2"/>
      <c r="C984" s="2"/>
      <c r="D984" s="2"/>
      <c r="E984" s="2"/>
      <c r="F984" s="2"/>
      <c r="G984" s="2"/>
      <c r="H984" s="161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2:24" ht="14.4" x14ac:dyDescent="0.3">
      <c r="B985" s="2"/>
      <c r="C985" s="2"/>
      <c r="D985" s="2"/>
      <c r="E985" s="2"/>
      <c r="F985" s="2"/>
      <c r="G985" s="2"/>
      <c r="H985" s="161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2:24" ht="14.4" x14ac:dyDescent="0.3">
      <c r="B986" s="2"/>
      <c r="C986" s="2"/>
      <c r="D986" s="2"/>
      <c r="E986" s="2"/>
      <c r="F986" s="2"/>
      <c r="G986" s="2"/>
      <c r="H986" s="161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2:24" ht="14.4" x14ac:dyDescent="0.3">
      <c r="B987" s="2"/>
      <c r="C987" s="2"/>
      <c r="D987" s="2"/>
      <c r="E987" s="2"/>
      <c r="F987" s="2"/>
      <c r="G987" s="2"/>
      <c r="H987" s="161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2:24" ht="14.4" x14ac:dyDescent="0.3">
      <c r="B988" s="2"/>
      <c r="C988" s="2"/>
      <c r="D988" s="2"/>
      <c r="E988" s="2"/>
      <c r="F988" s="2"/>
      <c r="G988" s="2"/>
      <c r="H988" s="161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2:24" ht="14.4" x14ac:dyDescent="0.3">
      <c r="B989" s="2"/>
      <c r="C989" s="2"/>
      <c r="D989" s="2"/>
      <c r="E989" s="2"/>
      <c r="F989" s="2"/>
      <c r="G989" s="2"/>
      <c r="H989" s="161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2:24" ht="14.4" x14ac:dyDescent="0.3">
      <c r="B990" s="2"/>
      <c r="C990" s="2"/>
      <c r="D990" s="2"/>
      <c r="E990" s="2"/>
      <c r="F990" s="2"/>
      <c r="G990" s="2"/>
      <c r="H990" s="161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2:24" ht="14.4" x14ac:dyDescent="0.3">
      <c r="B991" s="2"/>
      <c r="C991" s="2"/>
      <c r="D991" s="2"/>
      <c r="E991" s="2"/>
      <c r="F991" s="2"/>
      <c r="G991" s="2"/>
      <c r="H991" s="161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2:24" ht="14.4" x14ac:dyDescent="0.3">
      <c r="B992" s="2"/>
      <c r="C992" s="2"/>
      <c r="D992" s="2"/>
      <c r="E992" s="2"/>
      <c r="F992" s="2"/>
      <c r="G992" s="2"/>
      <c r="H992" s="161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2:24" ht="14.4" x14ac:dyDescent="0.3">
      <c r="B993" s="2"/>
      <c r="C993" s="2"/>
      <c r="D993" s="2"/>
      <c r="E993" s="2"/>
      <c r="F993" s="2"/>
      <c r="G993" s="2"/>
      <c r="H993" s="161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2:24" ht="14.4" x14ac:dyDescent="0.3">
      <c r="B994" s="2"/>
      <c r="C994" s="2"/>
      <c r="D994" s="2"/>
      <c r="E994" s="2"/>
      <c r="F994" s="2"/>
      <c r="G994" s="2"/>
      <c r="H994" s="161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2:24" ht="14.4" x14ac:dyDescent="0.3">
      <c r="B995" s="2"/>
      <c r="C995" s="2"/>
      <c r="D995" s="2"/>
      <c r="E995" s="2"/>
      <c r="F995" s="2"/>
      <c r="G995" s="2"/>
      <c r="H995" s="161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2:24" ht="14.4" x14ac:dyDescent="0.3">
      <c r="B996" s="2"/>
      <c r="C996" s="2"/>
      <c r="D996" s="2"/>
      <c r="E996" s="2"/>
      <c r="F996" s="2"/>
      <c r="G996" s="2"/>
      <c r="H996" s="161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2:24" ht="14.4" x14ac:dyDescent="0.3">
      <c r="B997" s="2"/>
      <c r="C997" s="2"/>
      <c r="D997" s="2"/>
      <c r="E997" s="2"/>
      <c r="F997" s="2"/>
      <c r="G997" s="2"/>
      <c r="H997" s="161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2:24" ht="14.4" x14ac:dyDescent="0.3">
      <c r="B998" s="2"/>
      <c r="C998" s="2"/>
      <c r="D998" s="2"/>
      <c r="E998" s="2"/>
      <c r="F998" s="2"/>
      <c r="G998" s="2"/>
      <c r="H998" s="161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2:24" ht="14.4" x14ac:dyDescent="0.3">
      <c r="B999" s="2"/>
      <c r="C999" s="2"/>
      <c r="D999" s="2"/>
      <c r="E999" s="2"/>
      <c r="F999" s="2"/>
      <c r="G999" s="2"/>
      <c r="H999" s="161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2:24" ht="14.4" x14ac:dyDescent="0.3">
      <c r="B1000" s="2"/>
      <c r="C1000" s="2"/>
      <c r="D1000" s="2"/>
      <c r="E1000" s="2"/>
      <c r="F1000" s="2"/>
      <c r="G1000" s="2"/>
      <c r="H1000" s="161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2:24" ht="14.4" x14ac:dyDescent="0.3">
      <c r="B1001" s="2"/>
      <c r="C1001" s="2"/>
      <c r="D1001" s="2"/>
      <c r="E1001" s="2"/>
      <c r="F1001" s="2"/>
      <c r="G1001" s="2"/>
      <c r="H1001" s="161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2:24" ht="14.4" x14ac:dyDescent="0.3">
      <c r="B1002" s="2"/>
      <c r="C1002" s="2"/>
      <c r="D1002" s="2"/>
      <c r="E1002" s="2"/>
      <c r="F1002" s="2"/>
      <c r="G1002" s="2"/>
      <c r="H1002" s="161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2:24" ht="14.4" x14ac:dyDescent="0.3">
      <c r="B1003" s="2"/>
      <c r="C1003" s="2"/>
      <c r="D1003" s="2"/>
      <c r="E1003" s="2"/>
      <c r="F1003" s="2"/>
      <c r="G1003" s="2"/>
      <c r="H1003" s="161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2:24" ht="14.4" x14ac:dyDescent="0.3">
      <c r="B1004" s="2"/>
      <c r="C1004" s="2"/>
      <c r="D1004" s="2"/>
      <c r="E1004" s="2"/>
      <c r="F1004" s="2"/>
      <c r="G1004" s="2"/>
      <c r="H1004" s="161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 spans="2:24" ht="14.4" x14ac:dyDescent="0.3">
      <c r="B1005" s="2"/>
      <c r="C1005" s="2"/>
      <c r="D1005" s="2"/>
      <c r="E1005" s="2"/>
      <c r="F1005" s="2"/>
      <c r="G1005" s="2"/>
      <c r="H1005" s="161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  <row r="1006" spans="2:24" ht="14.4" x14ac:dyDescent="0.3">
      <c r="B1006" s="2"/>
      <c r="C1006" s="2"/>
      <c r="D1006" s="2"/>
      <c r="E1006" s="2"/>
      <c r="F1006" s="2"/>
      <c r="G1006" s="2"/>
      <c r="H1006" s="161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</row>
    <row r="1007" spans="2:24" ht="14.4" x14ac:dyDescent="0.3">
      <c r="B1007" s="2"/>
      <c r="C1007" s="2"/>
      <c r="D1007" s="2"/>
      <c r="E1007" s="2"/>
      <c r="F1007" s="2"/>
      <c r="G1007" s="2"/>
      <c r="H1007" s="161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</row>
    <row r="1008" spans="2:24" ht="14.4" x14ac:dyDescent="0.3">
      <c r="B1008" s="2"/>
      <c r="C1008" s="2"/>
      <c r="D1008" s="2"/>
      <c r="E1008" s="2"/>
      <c r="F1008" s="2"/>
      <c r="G1008" s="2"/>
      <c r="H1008" s="161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</row>
    <row r="1009" spans="2:24" ht="14.4" x14ac:dyDescent="0.3">
      <c r="B1009" s="2"/>
      <c r="C1009" s="2"/>
      <c r="D1009" s="2"/>
      <c r="E1009" s="2"/>
      <c r="F1009" s="2"/>
      <c r="G1009" s="2"/>
      <c r="H1009" s="161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</row>
    <row r="1010" spans="2:24" ht="14.4" x14ac:dyDescent="0.3">
      <c r="B1010" s="2"/>
      <c r="C1010" s="2"/>
      <c r="D1010" s="2"/>
      <c r="E1010" s="2"/>
      <c r="F1010" s="2"/>
      <c r="G1010" s="2"/>
      <c r="H1010" s="161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</row>
    <row r="1011" spans="2:24" ht="14.4" x14ac:dyDescent="0.3">
      <c r="B1011" s="2"/>
      <c r="C1011" s="2"/>
      <c r="D1011" s="2"/>
      <c r="E1011" s="2"/>
      <c r="F1011" s="2"/>
      <c r="G1011" s="2"/>
      <c r="H1011" s="161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</row>
    <row r="1012" spans="2:24" ht="14.4" x14ac:dyDescent="0.3">
      <c r="B1012" s="2"/>
      <c r="C1012" s="2"/>
      <c r="D1012" s="2"/>
      <c r="E1012" s="2"/>
      <c r="F1012" s="2"/>
      <c r="G1012" s="2"/>
      <c r="H1012" s="161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</row>
  </sheetData>
  <sheetProtection algorithmName="SHA-512" hashValue="YPCtRXLJQAniGE6b1VZpLLieYn7GhASNqBSvdI3In7CqVLDIuxE9sLpdUXlWjlbbv/R+57fNXerbYYen07luVA==" saltValue="dMCqkiAeI85Eg7nysVr53Q==" spinCount="100000" sheet="1" objects="1" scenarios="1" formatColumns="0" insertRows="0"/>
  <protectedRanges>
    <protectedRange sqref="C103 C27:D30 C34:D37 C40:D43 C46:D49 C52:D55 C58:D61 C64:D67 C71:D74 C78:D81 C84:D87 C90:D93 C96:D99 C15:O15 C21:D24 K27:O30 K34:O37 K40:O43 K46:O49 K52:O55 K58:O61 K64:O67 K71:O74 K78:O81 K84:O87 K90:O93 K96:O99 K21:O24 G27:I30 G34:I37 G40:I43 G46:I49 G52:I55 G58:I61 G64:I67 G71:I74 G78:I81 G84:I87 G90:I93 G96:I99 G21:I24 E19:E99 C16:E18 G16:I18 F16:F99 K16:O18 J16:J99" name="Range1"/>
  </protectedRanges>
  <mergeCells count="2">
    <mergeCell ref="M10:N10"/>
    <mergeCell ref="G2:M7"/>
  </mergeCells>
  <dataValidations xWindow="733" yWindow="304" count="4">
    <dataValidation allowBlank="1" showErrorMessage="1" sqref="C104:C1048576 D1:F14 D88:D89 K38:O39 K50:O51 K56:O57 K62:O63 K75:O77 K88:O89 K94:O95 K19:O20 A1:B1048576 P1:XFD1048576 H1:O14 K31:O33 K44:O45 K68:O70 K82:O83 H100:O1048576 D100:F1048576 D82:D83 D75:D77 D68:D70 D62:D63 D56:D57 D50:D51 D44:D45 D38:D39 D31:D33 D25:D26 D19:D20 K25:O26 C1:C102 G1:G1048576 H82:I83 H68:I70 H44:I45 H31:I33 H19:I20 H94:I95 H88:I89 H75:I77 H62:I63 H56:I57 H50:I51 H38:I39 H25:I26 D94:D95" xr:uid="{69A4424D-8DEB-4474-AE36-805DCCCF87C9}"/>
    <dataValidation type="decimal" allowBlank="1" showErrorMessage="1" error="Please enter numerical value" sqref="C103" xr:uid="{90C04BBD-E68E-4B1F-BDED-FBD5A0099501}">
      <formula1>-999999999</formula1>
      <formula2>9999999999</formula2>
    </dataValidation>
    <dataValidation type="decimal" allowBlank="1" showInputMessage="1" showErrorMessage="1" errorTitle="Error" error="Please enter numerical values" sqref="I15:I18 K15:N18 I90:I93 K90:N93 D90:D93 D15:D18 I21:I24 K21:N24 D21:D24 I27:I30 K27:N30 D27:D30 I34:I37 K34:N37 D34:D37 I40:I43 K40:N43 D40:D43 I46:I49 K46:N49 D46:D49 I52:I55 K52:N55 D52:D55 I58:I61 K58:N61 D58:D61 I64:I67 K64:N67 D64:D67 I71:I74 K71:N74 D71:D74 I78:I81 K78:N81 D78:D81 I84:I87 K84:N87 D84:D87 I96:I99 K96:N99 D96:D99" xr:uid="{261ED5D1-4AC5-43FA-99F1-A6FAA2680820}">
      <formula1>-100000000000000000</formula1>
      <formula2>1000000000000000000</formula2>
    </dataValidation>
    <dataValidation type="decimal" allowBlank="1" showErrorMessage="1" sqref="O90:O93 O15:O18 O21:O24 O27:O30 O34:O37 O40:O43 O46:O49 O52:O55 O58:O61 O64:O67 O71:O74 O78:O81 O84:O87 O96:O99" xr:uid="{60240C85-55C0-4AD2-BE4E-B599533C0202}">
      <formula1>-1E+22</formula1>
      <formula2>-1E+22</formula2>
    </dataValidation>
  </dataValidations>
  <pageMargins left="0.7" right="0.7" top="0.75" bottom="0.75" header="0.3" footer="0.3"/>
  <pageSetup paperSize="5" scale="42" orientation="landscape" r:id="rId1"/>
  <headerFooter>
    <oddFooter>&amp;CPage &amp;P of &amp;N &amp;RSEC-MMRF04</oddFooter>
  </headerFooter>
  <rowBreaks count="1" manualBreakCount="1">
    <brk id="50" max="16383" man="1"/>
  </rowBreaks>
  <colBreaks count="1" manualBreakCount="1">
    <brk id="15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733" yWindow="304" count="4">
        <x14:dataValidation type="date" operator="greaterThanOrEqual" allowBlank="1" showErrorMessage="1" errorTitle="Error" error="Maturity  date must be greater than or equal to the relevant date of the report." xr:uid="{9ED0BF1A-F724-4573-ADA5-3744A923E90E}">
          <x14:formula1>
            <xm:f>'Cover Sheet'!$B$7</xm:f>
          </x14:formula1>
          <xm:sqref>H90:H93 H84:H87 H15:H18 H21:H24 H27:H30 H34:H37 H40:H43 H46:H49 H52:H55 H58:H61 H64:H67 H71:H74 H78:H81 H96:H99</xm:sqref>
        </x14:dataValidation>
        <x14:dataValidation type="list" allowBlank="1" showInputMessage="1" showErrorMessage="1" error="Please use drop down menu" xr:uid="{E2A82127-A41A-48DB-8980-C218195EF97D}">
          <x14:formula1>
            <xm:f>'Data Validation'!$H$12:$H$14</xm:f>
          </x14:formula1>
          <xm:sqref>E15:E18 E21:E24 E27:E30 E34:E37 E40:E43 E46:E49 E52:E55 E58:E61 E64:E67 E71:E74 E78:E81 E84:E87 E90:E93 E96:E99</xm:sqref>
        </x14:dataValidation>
        <x14:dataValidation type="list" allowBlank="1" showInputMessage="1" showErrorMessage="1" errorTitle="Error" error="Please use drop down menu" xr:uid="{CE1DB06E-122D-4EDA-9BAC-5E83C4B24F44}">
          <x14:formula1>
            <xm:f>'Data Validation'!$L$5:$L$12</xm:f>
          </x14:formula1>
          <xm:sqref>J15:J18 J21:J24 J27:J30 J34:J37 J40:J43 J46:J49 J52:J55 J58:J61 J64:J67 J71:J74 J78:J81 J84:J87 J90:J93 J96:J99</xm:sqref>
        </x14:dataValidation>
        <x14:dataValidation type="list" allowBlank="1" showInputMessage="1" showErrorMessage="1" error="Please use drop down menu" xr:uid="{42D40223-037C-4AB5-9443-EB9E3246D129}">
          <x14:formula1>
            <xm:f>'Data Validation'!$D$62:$D$64</xm:f>
          </x14:formula1>
          <xm:sqref>F15:F18 F21:F24 F27:F30 F34:F37 F40:F43 F46:F49 F52:F55 F58:F61 F64:F67 F71:F74 F78:F81 F84:F87 F90:F93 F96:F99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5"/>
  <sheetViews>
    <sheetView showGridLines="0" topLeftCell="A11" zoomScaleNormal="100" zoomScaleSheetLayoutView="85" workbookViewId="0">
      <selection activeCell="G95" sqref="G95"/>
    </sheetView>
  </sheetViews>
  <sheetFormatPr defaultColWidth="15.109375" defaultRowHeight="15" customHeight="1" x14ac:dyDescent="0.3"/>
  <cols>
    <col min="1" max="1" width="5" style="197" bestFit="1" customWidth="1"/>
    <col min="2" max="2" width="31" style="35" customWidth="1"/>
    <col min="3" max="3" width="33.33203125" style="35" customWidth="1"/>
    <col min="4" max="4" width="11.88671875" style="35" customWidth="1"/>
    <col min="5" max="5" width="14.6640625" style="35" bestFit="1" customWidth="1"/>
    <col min="6" max="6" width="10.44140625" style="35" customWidth="1"/>
    <col min="7" max="7" width="9.88671875" style="35" bestFit="1" customWidth="1"/>
    <col min="8" max="8" width="23.44140625" style="35" customWidth="1"/>
    <col min="9" max="9" width="40.44140625" style="160" customWidth="1"/>
    <col min="10" max="10" width="16.88671875" style="35" customWidth="1"/>
    <col min="11" max="11" width="19.88671875" style="35" customWidth="1"/>
    <col min="12" max="16" width="16.88671875" style="35" customWidth="1"/>
    <col min="17" max="23" width="19.5546875" style="35" customWidth="1"/>
    <col min="24" max="24" width="20.6640625" style="35" customWidth="1"/>
    <col min="25" max="25" width="22.5546875" style="35" customWidth="1"/>
    <col min="26" max="26" width="5.5546875" style="35" customWidth="1"/>
    <col min="27" max="16384" width="15.109375" style="35"/>
  </cols>
  <sheetData>
    <row r="1" spans="1:26" ht="15" customHeight="1" x14ac:dyDescent="0.3">
      <c r="B1" s="32" t="s">
        <v>0</v>
      </c>
    </row>
    <row r="2" spans="1:26" thickBot="1" x14ac:dyDescent="0.35">
      <c r="B2" s="90" t="s">
        <v>331</v>
      </c>
      <c r="C2" s="4"/>
      <c r="D2" s="4"/>
      <c r="E2" s="4"/>
      <c r="F2" s="4"/>
      <c r="G2" s="4"/>
      <c r="H2" s="4"/>
      <c r="I2" s="15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33" t="s">
        <v>11</v>
      </c>
      <c r="Z2" s="4"/>
    </row>
    <row r="3" spans="1:26" ht="15" customHeight="1" x14ac:dyDescent="0.3">
      <c r="B3" s="32"/>
      <c r="C3" s="4"/>
      <c r="D3" s="4"/>
      <c r="E3" s="4"/>
      <c r="F3" s="4"/>
      <c r="G3" s="4"/>
      <c r="H3" s="407" t="s">
        <v>7</v>
      </c>
      <c r="I3" s="408"/>
      <c r="J3" s="408"/>
      <c r="K3" s="408"/>
      <c r="L3" s="408"/>
      <c r="M3" s="408"/>
      <c r="N3" s="408"/>
      <c r="O3" s="408"/>
      <c r="P3" s="408"/>
      <c r="Q3" s="409"/>
      <c r="R3" s="4"/>
      <c r="S3" s="4"/>
      <c r="T3" s="4"/>
      <c r="U3" s="4"/>
      <c r="V3" s="4"/>
      <c r="W3" s="4"/>
      <c r="X3" s="4"/>
      <c r="Y3" s="81"/>
      <c r="Z3" s="4"/>
    </row>
    <row r="4" spans="1:26" ht="14.4" x14ac:dyDescent="0.3">
      <c r="B4" s="32"/>
      <c r="C4" s="4"/>
      <c r="D4" s="4"/>
      <c r="E4" s="4"/>
      <c r="F4" s="4"/>
      <c r="G4" s="4"/>
      <c r="H4" s="410"/>
      <c r="I4" s="411"/>
      <c r="J4" s="411"/>
      <c r="K4" s="411"/>
      <c r="L4" s="411"/>
      <c r="M4" s="411"/>
      <c r="N4" s="411"/>
      <c r="O4" s="411"/>
      <c r="P4" s="411"/>
      <c r="Q4" s="412"/>
      <c r="R4" s="4"/>
      <c r="S4" s="4"/>
      <c r="T4" s="4"/>
      <c r="U4" s="4"/>
      <c r="V4" s="4"/>
      <c r="W4" s="4"/>
      <c r="X4" s="4"/>
      <c r="Y4" s="81"/>
      <c r="Z4" s="4"/>
    </row>
    <row r="5" spans="1:26" ht="14.4" x14ac:dyDescent="0.3">
      <c r="B5" s="32" t="s">
        <v>8</v>
      </c>
      <c r="C5" s="37">
        <f>VLOOKUP(B5,'Cover Sheet'!$A$5:$B$15,2,FALSE)</f>
        <v>0</v>
      </c>
      <c r="D5" s="274"/>
      <c r="E5" s="274"/>
      <c r="F5" s="63"/>
      <c r="G5" s="63"/>
      <c r="H5" s="410"/>
      <c r="I5" s="411"/>
      <c r="J5" s="411"/>
      <c r="K5" s="411"/>
      <c r="L5" s="411"/>
      <c r="M5" s="411"/>
      <c r="N5" s="411"/>
      <c r="O5" s="411"/>
      <c r="P5" s="411"/>
      <c r="Q5" s="412"/>
      <c r="R5" s="4"/>
      <c r="S5" s="4"/>
      <c r="T5" s="4"/>
      <c r="U5" s="4"/>
      <c r="V5" s="4"/>
      <c r="W5" s="4"/>
      <c r="X5" s="4"/>
      <c r="Y5" s="81"/>
      <c r="Z5" s="4"/>
    </row>
    <row r="6" spans="1:26" ht="14.4" x14ac:dyDescent="0.3">
      <c r="B6" s="32" t="s">
        <v>10</v>
      </c>
      <c r="C6" s="37">
        <f>VLOOKUP(B6,'Cover Sheet'!$A$5:$B$15,2,FALSE)</f>
        <v>0</v>
      </c>
      <c r="D6" s="274"/>
      <c r="E6" s="274"/>
      <c r="F6" s="63"/>
      <c r="G6" s="63"/>
      <c r="H6" s="410"/>
      <c r="I6" s="411"/>
      <c r="J6" s="411"/>
      <c r="K6" s="411"/>
      <c r="L6" s="411"/>
      <c r="M6" s="411"/>
      <c r="N6" s="411"/>
      <c r="O6" s="411"/>
      <c r="P6" s="411"/>
      <c r="Q6" s="412"/>
      <c r="R6" s="4"/>
      <c r="S6" s="4"/>
      <c r="T6" s="4"/>
      <c r="U6" s="4"/>
      <c r="V6" s="4"/>
      <c r="W6" s="4"/>
      <c r="X6" s="4"/>
      <c r="Y6" s="81"/>
      <c r="Z6" s="4"/>
    </row>
    <row r="7" spans="1:26" ht="14.4" x14ac:dyDescent="0.3">
      <c r="B7" s="36" t="s">
        <v>96</v>
      </c>
      <c r="C7" s="153">
        <f>VLOOKUP(B7,'Cover Sheet'!$A$5:$B$15,2,FALSE)</f>
        <v>0</v>
      </c>
      <c r="D7" s="275"/>
      <c r="E7" s="275"/>
      <c r="F7" s="188"/>
      <c r="G7" s="188"/>
      <c r="H7" s="410"/>
      <c r="I7" s="411"/>
      <c r="J7" s="411"/>
      <c r="K7" s="411"/>
      <c r="L7" s="411"/>
      <c r="M7" s="411"/>
      <c r="N7" s="411"/>
      <c r="O7" s="411"/>
      <c r="P7" s="411"/>
      <c r="Q7" s="412"/>
      <c r="R7" s="4"/>
      <c r="S7" s="4"/>
      <c r="T7" s="4"/>
      <c r="U7" s="4"/>
      <c r="V7" s="4"/>
      <c r="W7" s="4"/>
      <c r="X7" s="4"/>
      <c r="Y7" s="81"/>
      <c r="Z7" s="4"/>
    </row>
    <row r="8" spans="1:26" thickBot="1" x14ac:dyDescent="0.35">
      <c r="B8" s="62" t="s">
        <v>366</v>
      </c>
      <c r="C8" s="37">
        <f>VLOOKUP(B8,'Cover Sheet'!$A$5:$B$15,2,FALSE)</f>
        <v>0</v>
      </c>
      <c r="D8" s="274"/>
      <c r="E8" s="274"/>
      <c r="F8" s="63"/>
      <c r="G8" s="63"/>
      <c r="H8" s="413"/>
      <c r="I8" s="414"/>
      <c r="J8" s="414"/>
      <c r="K8" s="414"/>
      <c r="L8" s="414"/>
      <c r="M8" s="414"/>
      <c r="N8" s="414"/>
      <c r="O8" s="414"/>
      <c r="P8" s="414"/>
      <c r="Q8" s="415"/>
      <c r="R8" s="4"/>
      <c r="S8" s="4"/>
      <c r="T8" s="4"/>
      <c r="U8" s="4"/>
      <c r="V8" s="4"/>
      <c r="W8" s="4"/>
      <c r="X8" s="4"/>
      <c r="Y8" s="81"/>
      <c r="Z8" s="4"/>
    </row>
    <row r="9" spans="1:26" ht="15.75" customHeight="1" x14ac:dyDescent="0.3">
      <c r="B9" s="62" t="s">
        <v>12</v>
      </c>
      <c r="C9" s="153">
        <f>VLOOKUP(B9,'Cover Sheet'!$A$5:$B$15,2,FALSE)</f>
        <v>0</v>
      </c>
      <c r="D9" s="275"/>
      <c r="E9" s="275"/>
      <c r="F9" s="188"/>
      <c r="G9" s="188"/>
      <c r="H9" s="4"/>
      <c r="I9" s="156"/>
      <c r="J9" s="4"/>
      <c r="K9" s="4"/>
      <c r="L9" s="4"/>
      <c r="M9" s="4"/>
      <c r="N9" s="4"/>
      <c r="O9" s="4"/>
      <c r="P9" s="4"/>
      <c r="Q9" s="4"/>
      <c r="R9" s="4"/>
      <c r="S9" s="187"/>
      <c r="T9" s="187"/>
      <c r="U9" s="187"/>
      <c r="V9" s="69"/>
      <c r="W9" s="69"/>
      <c r="X9" s="4"/>
      <c r="Y9" s="81"/>
      <c r="Z9" s="4"/>
    </row>
    <row r="10" spans="1:26" ht="15.75" customHeight="1" x14ac:dyDescent="0.3">
      <c r="B10" s="32" t="s">
        <v>261</v>
      </c>
      <c r="C10" s="37">
        <f>VLOOKUP(B10,'Cover Sheet'!$A$5:$B$15,2,FALSE)</f>
        <v>0</v>
      </c>
      <c r="D10" s="274"/>
      <c r="E10" s="274"/>
      <c r="F10" s="63"/>
      <c r="G10" s="63"/>
      <c r="S10" s="270"/>
      <c r="T10" s="270"/>
      <c r="U10" s="270"/>
      <c r="V10" s="187"/>
      <c r="W10" s="187"/>
      <c r="X10" s="4"/>
      <c r="Y10" s="81"/>
      <c r="Z10" s="4"/>
    </row>
    <row r="11" spans="1:26" ht="15.75" customHeight="1" thickBot="1" x14ac:dyDescent="0.35">
      <c r="B11" s="32"/>
      <c r="C11" s="63"/>
      <c r="D11" s="63"/>
      <c r="E11" s="63"/>
      <c r="F11" s="63"/>
      <c r="G11" s="63"/>
      <c r="X11" s="4"/>
      <c r="Y11" s="81"/>
      <c r="Z11" s="4"/>
    </row>
    <row r="12" spans="1:26" s="85" customFormat="1" ht="30" customHeight="1" thickBot="1" x14ac:dyDescent="0.35">
      <c r="A12" s="198"/>
      <c r="B12" s="82"/>
      <c r="C12" s="403" t="s">
        <v>302</v>
      </c>
      <c r="D12" s="419"/>
      <c r="E12" s="419"/>
      <c r="F12" s="419"/>
      <c r="G12" s="419"/>
      <c r="H12" s="419"/>
      <c r="I12" s="419"/>
      <c r="J12" s="419"/>
      <c r="K12" s="419"/>
      <c r="L12" s="419"/>
      <c r="M12" s="404"/>
      <c r="N12" s="403" t="s">
        <v>146</v>
      </c>
      <c r="O12" s="404"/>
      <c r="P12" s="271"/>
      <c r="Q12" s="416" t="s">
        <v>290</v>
      </c>
      <c r="R12" s="417"/>
      <c r="S12" s="417"/>
      <c r="T12" s="417"/>
      <c r="U12" s="417"/>
      <c r="V12" s="417"/>
      <c r="W12" s="418"/>
      <c r="X12" s="84"/>
      <c r="Y12" s="171"/>
      <c r="Z12" s="83"/>
    </row>
    <row r="13" spans="1:26" s="85" customFormat="1" ht="54" customHeight="1" thickBot="1" x14ac:dyDescent="0.35">
      <c r="A13" s="198"/>
      <c r="B13" s="86" t="s">
        <v>386</v>
      </c>
      <c r="C13" s="116" t="s">
        <v>132</v>
      </c>
      <c r="D13" s="255" t="s">
        <v>393</v>
      </c>
      <c r="E13" s="255" t="s">
        <v>394</v>
      </c>
      <c r="F13" s="86" t="s">
        <v>363</v>
      </c>
      <c r="G13" s="86" t="s">
        <v>304</v>
      </c>
      <c r="H13" s="86" t="s">
        <v>298</v>
      </c>
      <c r="I13" s="163" t="s">
        <v>282</v>
      </c>
      <c r="J13" s="86" t="s">
        <v>16</v>
      </c>
      <c r="K13" s="86" t="s">
        <v>292</v>
      </c>
      <c r="L13" s="152" t="s">
        <v>303</v>
      </c>
      <c r="M13" s="164" t="s">
        <v>15</v>
      </c>
      <c r="N13" s="165" t="s">
        <v>17</v>
      </c>
      <c r="O13" s="87" t="s">
        <v>18</v>
      </c>
      <c r="P13" s="86" t="s">
        <v>389</v>
      </c>
      <c r="Q13" s="87" t="s">
        <v>22</v>
      </c>
      <c r="R13" s="87" t="s">
        <v>23</v>
      </c>
      <c r="S13" s="87" t="s">
        <v>24</v>
      </c>
      <c r="T13" s="87" t="s">
        <v>102</v>
      </c>
      <c r="U13" s="87" t="s">
        <v>368</v>
      </c>
      <c r="V13" s="87" t="s">
        <v>103</v>
      </c>
      <c r="W13" s="87" t="s">
        <v>104</v>
      </c>
      <c r="X13" s="86" t="s">
        <v>390</v>
      </c>
      <c r="Y13" s="172" t="s">
        <v>25</v>
      </c>
      <c r="Z13" s="88"/>
    </row>
    <row r="14" spans="1:26" ht="14.4" x14ac:dyDescent="0.3">
      <c r="B14" s="54" t="s">
        <v>63</v>
      </c>
      <c r="C14" s="4"/>
      <c r="D14" s="4"/>
      <c r="E14" s="4"/>
      <c r="F14" s="4"/>
      <c r="G14" s="4"/>
      <c r="H14" s="4"/>
      <c r="I14" s="156"/>
      <c r="J14" s="4"/>
      <c r="K14" s="70"/>
      <c r="L14" s="70"/>
      <c r="M14" s="70"/>
      <c r="N14" s="75"/>
      <c r="O14" s="76"/>
      <c r="P14" s="70"/>
      <c r="Q14" s="4"/>
      <c r="R14" s="4"/>
      <c r="S14" s="189"/>
      <c r="T14" s="4"/>
      <c r="U14" s="4"/>
      <c r="V14" s="189"/>
      <c r="W14" s="190"/>
      <c r="X14" s="4"/>
      <c r="Y14" s="81"/>
      <c r="Z14" s="4"/>
    </row>
    <row r="15" spans="1:26" ht="14.4" x14ac:dyDescent="0.3">
      <c r="B15" s="54" t="s">
        <v>360</v>
      </c>
      <c r="C15" s="6"/>
      <c r="D15" s="6"/>
      <c r="E15" s="6"/>
      <c r="F15" s="6"/>
      <c r="G15" s="6"/>
      <c r="H15" s="6"/>
      <c r="I15" s="157"/>
      <c r="J15" s="6"/>
      <c r="K15" s="6"/>
      <c r="L15" s="6"/>
      <c r="M15" s="6"/>
      <c r="N15" s="72"/>
      <c r="O15" s="6"/>
      <c r="P15" s="6"/>
      <c r="Q15" s="4"/>
      <c r="R15" s="4"/>
      <c r="S15" s="4"/>
      <c r="T15" s="4"/>
      <c r="U15" s="4"/>
      <c r="V15" s="4"/>
      <c r="W15" s="4"/>
      <c r="X15" s="4"/>
      <c r="Y15" s="81"/>
      <c r="Z15" s="4"/>
    </row>
    <row r="16" spans="1:26" ht="14.4" x14ac:dyDescent="0.3">
      <c r="A16" s="197">
        <v>5001</v>
      </c>
      <c r="B16" s="78" t="s">
        <v>301</v>
      </c>
      <c r="C16" s="28"/>
      <c r="D16" s="28"/>
      <c r="E16" s="28"/>
      <c r="F16" s="28"/>
      <c r="G16" s="28"/>
      <c r="H16" s="28"/>
      <c r="I16" s="158"/>
      <c r="J16" s="28"/>
      <c r="K16" s="28"/>
      <c r="L16" s="28"/>
      <c r="M16" s="28"/>
      <c r="N16" s="28"/>
      <c r="O16" s="28"/>
      <c r="P16" s="28"/>
      <c r="Q16" s="4"/>
      <c r="R16" s="4"/>
      <c r="S16" s="4"/>
      <c r="T16" s="4"/>
      <c r="U16" s="4"/>
      <c r="V16" s="4"/>
      <c r="W16" s="4"/>
      <c r="X16" s="4"/>
      <c r="Y16" s="81"/>
      <c r="Z16" s="4"/>
    </row>
    <row r="17" spans="1:26" ht="14.4" x14ac:dyDescent="0.3">
      <c r="B17" s="77"/>
      <c r="C17" s="234"/>
      <c r="D17" s="289"/>
      <c r="E17" s="234"/>
      <c r="F17" s="234"/>
      <c r="G17" s="234"/>
      <c r="H17" s="373"/>
      <c r="I17" s="235"/>
      <c r="J17" s="289"/>
      <c r="K17" s="289"/>
      <c r="L17" s="289"/>
      <c r="M17" s="289"/>
      <c r="N17" s="289"/>
      <c r="O17" s="289"/>
      <c r="P17" s="236">
        <f>SUM(M17:O17)</f>
        <v>0</v>
      </c>
      <c r="Q17" s="289"/>
      <c r="R17" s="289"/>
      <c r="S17" s="289"/>
      <c r="T17" s="289"/>
      <c r="U17" s="289"/>
      <c r="V17" s="289"/>
      <c r="W17" s="289"/>
      <c r="X17" s="238">
        <f>SUM(Q17:W17)</f>
        <v>0</v>
      </c>
      <c r="Y17" s="238" t="str">
        <f t="shared" ref="Y17" si="0">IFERROR(1-(+X17/P17),"")</f>
        <v/>
      </c>
      <c r="Z17" s="4"/>
    </row>
    <row r="18" spans="1:26" ht="14.4" x14ac:dyDescent="0.3">
      <c r="B18" s="77"/>
      <c r="C18" s="234"/>
      <c r="D18" s="289"/>
      <c r="E18" s="234"/>
      <c r="F18" s="234"/>
      <c r="G18" s="234"/>
      <c r="H18" s="373"/>
      <c r="I18" s="235"/>
      <c r="J18" s="289"/>
      <c r="K18" s="289"/>
      <c r="L18" s="289"/>
      <c r="M18" s="289"/>
      <c r="N18" s="289"/>
      <c r="O18" s="289"/>
      <c r="P18" s="236">
        <f t="shared" ref="P18:P20" si="1">SUM(M18:O18)</f>
        <v>0</v>
      </c>
      <c r="Q18" s="289"/>
      <c r="R18" s="289"/>
      <c r="S18" s="289"/>
      <c r="T18" s="289"/>
      <c r="U18" s="289"/>
      <c r="V18" s="289"/>
      <c r="W18" s="289"/>
      <c r="X18" s="238">
        <f t="shared" ref="X18:X20" si="2">SUM(Q18:W18)</f>
        <v>0</v>
      </c>
      <c r="Y18" s="238" t="str">
        <f t="shared" ref="Y18:Y20" si="3">IFERROR(1-(+X18/P18),"")</f>
        <v/>
      </c>
      <c r="Z18" s="4"/>
    </row>
    <row r="19" spans="1:26" ht="14.4" x14ac:dyDescent="0.3">
      <c r="B19" s="77"/>
      <c r="C19" s="234"/>
      <c r="D19" s="289"/>
      <c r="E19" s="234"/>
      <c r="F19" s="234"/>
      <c r="G19" s="234"/>
      <c r="H19" s="373"/>
      <c r="I19" s="235"/>
      <c r="J19" s="289"/>
      <c r="K19" s="289"/>
      <c r="L19" s="289"/>
      <c r="M19" s="289"/>
      <c r="N19" s="289"/>
      <c r="O19" s="289"/>
      <c r="P19" s="236">
        <f t="shared" si="1"/>
        <v>0</v>
      </c>
      <c r="Q19" s="289"/>
      <c r="R19" s="289"/>
      <c r="S19" s="289"/>
      <c r="T19" s="289"/>
      <c r="U19" s="289"/>
      <c r="V19" s="289"/>
      <c r="W19" s="289"/>
      <c r="X19" s="238">
        <f t="shared" si="2"/>
        <v>0</v>
      </c>
      <c r="Y19" s="238" t="str">
        <f t="shared" si="3"/>
        <v/>
      </c>
      <c r="Z19" s="4"/>
    </row>
    <row r="20" spans="1:26" ht="14.4" x14ac:dyDescent="0.3">
      <c r="B20" s="77"/>
      <c r="C20" s="234"/>
      <c r="D20" s="289"/>
      <c r="E20" s="234"/>
      <c r="F20" s="234"/>
      <c r="G20" s="234"/>
      <c r="H20" s="373"/>
      <c r="I20" s="235"/>
      <c r="J20" s="289"/>
      <c r="K20" s="289"/>
      <c r="L20" s="289"/>
      <c r="M20" s="289"/>
      <c r="N20" s="289"/>
      <c r="O20" s="289"/>
      <c r="P20" s="236">
        <f t="shared" si="1"/>
        <v>0</v>
      </c>
      <c r="Q20" s="289"/>
      <c r="R20" s="289"/>
      <c r="S20" s="289"/>
      <c r="T20" s="289"/>
      <c r="U20" s="289"/>
      <c r="V20" s="289"/>
      <c r="W20" s="289"/>
      <c r="X20" s="238">
        <f t="shared" si="2"/>
        <v>0</v>
      </c>
      <c r="Y20" s="238" t="str">
        <f t="shared" si="3"/>
        <v/>
      </c>
      <c r="Z20" s="4"/>
    </row>
    <row r="21" spans="1:26" ht="14.4" x14ac:dyDescent="0.3">
      <c r="B21" s="77"/>
      <c r="C21" s="239"/>
      <c r="D21" s="239"/>
      <c r="E21" s="362"/>
      <c r="F21" s="362"/>
      <c r="G21" s="362"/>
      <c r="H21" s="370"/>
      <c r="I21" s="240"/>
      <c r="J21" s="239"/>
      <c r="K21" s="359"/>
      <c r="L21" s="239"/>
      <c r="M21" s="241">
        <f t="shared" ref="M21:X21" si="4">SUM(M17:M20)</f>
        <v>0</v>
      </c>
      <c r="N21" s="241">
        <f t="shared" si="4"/>
        <v>0</v>
      </c>
      <c r="O21" s="241">
        <f t="shared" si="4"/>
        <v>0</v>
      </c>
      <c r="P21" s="241">
        <f t="shared" si="4"/>
        <v>0</v>
      </c>
      <c r="Q21" s="242">
        <f t="shared" si="4"/>
        <v>0</v>
      </c>
      <c r="R21" s="242">
        <f t="shared" si="4"/>
        <v>0</v>
      </c>
      <c r="S21" s="242">
        <f t="shared" si="4"/>
        <v>0</v>
      </c>
      <c r="T21" s="242">
        <f t="shared" si="4"/>
        <v>0</v>
      </c>
      <c r="U21" s="242">
        <f t="shared" si="4"/>
        <v>0</v>
      </c>
      <c r="V21" s="242">
        <f t="shared" si="4"/>
        <v>0</v>
      </c>
      <c r="W21" s="242">
        <f t="shared" si="4"/>
        <v>0</v>
      </c>
      <c r="X21" s="242">
        <f t="shared" si="4"/>
        <v>0</v>
      </c>
      <c r="Y21" s="243"/>
      <c r="Z21" s="4"/>
    </row>
    <row r="22" spans="1:26" ht="14.4" x14ac:dyDescent="0.3">
      <c r="A22" s="197">
        <v>5002</v>
      </c>
      <c r="B22" s="79" t="s">
        <v>300</v>
      </c>
      <c r="C22" s="239"/>
      <c r="D22" s="239"/>
      <c r="E22" s="363"/>
      <c r="F22" s="363"/>
      <c r="G22" s="363"/>
      <c r="H22" s="370"/>
      <c r="I22" s="240"/>
      <c r="J22" s="239"/>
      <c r="K22" s="361"/>
      <c r="L22" s="239"/>
      <c r="M22" s="239"/>
      <c r="N22" s="239"/>
      <c r="O22" s="239"/>
      <c r="P22" s="239"/>
      <c r="Q22" s="243"/>
      <c r="R22" s="243"/>
      <c r="S22" s="243"/>
      <c r="T22" s="243"/>
      <c r="U22" s="243"/>
      <c r="V22" s="243"/>
      <c r="W22" s="243"/>
      <c r="X22" s="243"/>
      <c r="Y22" s="245"/>
      <c r="Z22" s="4"/>
    </row>
    <row r="23" spans="1:26" ht="14.4" x14ac:dyDescent="0.3">
      <c r="B23" s="77"/>
      <c r="C23" s="234"/>
      <c r="D23" s="289"/>
      <c r="E23" s="234"/>
      <c r="F23" s="234"/>
      <c r="G23" s="234"/>
      <c r="H23" s="373"/>
      <c r="I23" s="235"/>
      <c r="J23" s="289"/>
      <c r="K23" s="289"/>
      <c r="L23" s="289"/>
      <c r="M23" s="289"/>
      <c r="N23" s="289"/>
      <c r="O23" s="289"/>
      <c r="P23" s="236">
        <f>SUM(M23:O23)</f>
        <v>0</v>
      </c>
      <c r="Q23" s="289"/>
      <c r="R23" s="289"/>
      <c r="S23" s="289"/>
      <c r="T23" s="289"/>
      <c r="U23" s="289"/>
      <c r="V23" s="289"/>
      <c r="W23" s="289"/>
      <c r="X23" s="238">
        <f>SUM(Q23:W23)</f>
        <v>0</v>
      </c>
      <c r="Y23" s="238" t="str">
        <f t="shared" ref="Y23:Y26" si="5">IFERROR(1-(+X23/P23),"")</f>
        <v/>
      </c>
      <c r="Z23" s="4"/>
    </row>
    <row r="24" spans="1:26" ht="14.4" x14ac:dyDescent="0.3">
      <c r="B24" s="77"/>
      <c r="C24" s="234"/>
      <c r="D24" s="289"/>
      <c r="E24" s="234"/>
      <c r="F24" s="234"/>
      <c r="G24" s="234"/>
      <c r="H24" s="373"/>
      <c r="I24" s="235"/>
      <c r="J24" s="289"/>
      <c r="K24" s="289"/>
      <c r="L24" s="289"/>
      <c r="M24" s="289"/>
      <c r="N24" s="289"/>
      <c r="O24" s="289"/>
      <c r="P24" s="236">
        <f t="shared" ref="P24:P26" si="6">SUM(M24:O24)</f>
        <v>0</v>
      </c>
      <c r="Q24" s="289"/>
      <c r="R24" s="289"/>
      <c r="S24" s="289"/>
      <c r="T24" s="289"/>
      <c r="U24" s="289"/>
      <c r="V24" s="289"/>
      <c r="W24" s="289"/>
      <c r="X24" s="238">
        <f t="shared" ref="X24:X26" si="7">SUM(Q24:W24)</f>
        <v>0</v>
      </c>
      <c r="Y24" s="238" t="str">
        <f t="shared" si="5"/>
        <v/>
      </c>
      <c r="Z24" s="4"/>
    </row>
    <row r="25" spans="1:26" ht="14.4" x14ac:dyDescent="0.3">
      <c r="B25" s="77"/>
      <c r="C25" s="234"/>
      <c r="D25" s="289"/>
      <c r="E25" s="234"/>
      <c r="F25" s="234"/>
      <c r="G25" s="234"/>
      <c r="H25" s="373"/>
      <c r="I25" s="235"/>
      <c r="J25" s="289"/>
      <c r="K25" s="289"/>
      <c r="L25" s="289"/>
      <c r="M25" s="289"/>
      <c r="N25" s="289"/>
      <c r="O25" s="289"/>
      <c r="P25" s="236">
        <f t="shared" si="6"/>
        <v>0</v>
      </c>
      <c r="Q25" s="289"/>
      <c r="R25" s="289"/>
      <c r="S25" s="289"/>
      <c r="T25" s="289"/>
      <c r="U25" s="289"/>
      <c r="V25" s="289"/>
      <c r="W25" s="289"/>
      <c r="X25" s="238">
        <f t="shared" si="7"/>
        <v>0</v>
      </c>
      <c r="Y25" s="238" t="str">
        <f t="shared" si="5"/>
        <v/>
      </c>
      <c r="Z25" s="4"/>
    </row>
    <row r="26" spans="1:26" ht="14.4" x14ac:dyDescent="0.3">
      <c r="B26" s="77"/>
      <c r="C26" s="234"/>
      <c r="D26" s="289"/>
      <c r="E26" s="234"/>
      <c r="F26" s="234"/>
      <c r="G26" s="234"/>
      <c r="H26" s="373"/>
      <c r="I26" s="235"/>
      <c r="J26" s="289"/>
      <c r="K26" s="289"/>
      <c r="L26" s="289"/>
      <c r="M26" s="289"/>
      <c r="N26" s="289"/>
      <c r="O26" s="289"/>
      <c r="P26" s="236">
        <f t="shared" si="6"/>
        <v>0</v>
      </c>
      <c r="Q26" s="289"/>
      <c r="R26" s="289"/>
      <c r="S26" s="289"/>
      <c r="T26" s="289"/>
      <c r="U26" s="289"/>
      <c r="V26" s="289"/>
      <c r="W26" s="289"/>
      <c r="X26" s="238">
        <f t="shared" si="7"/>
        <v>0</v>
      </c>
      <c r="Y26" s="238" t="str">
        <f t="shared" si="5"/>
        <v/>
      </c>
      <c r="Z26" s="4"/>
    </row>
    <row r="27" spans="1:26" ht="14.4" x14ac:dyDescent="0.3">
      <c r="B27" s="77"/>
      <c r="C27" s="239"/>
      <c r="D27" s="239"/>
      <c r="E27" s="362"/>
      <c r="F27" s="362"/>
      <c r="G27" s="362"/>
      <c r="H27" s="370"/>
      <c r="I27" s="240"/>
      <c r="J27" s="239"/>
      <c r="K27" s="359"/>
      <c r="L27" s="239"/>
      <c r="M27" s="241">
        <f t="shared" ref="M27:R27" si="8">SUM(M23:M26)</f>
        <v>0</v>
      </c>
      <c r="N27" s="241">
        <f t="shared" si="8"/>
        <v>0</v>
      </c>
      <c r="O27" s="241">
        <f t="shared" si="8"/>
        <v>0</v>
      </c>
      <c r="P27" s="241">
        <f t="shared" si="8"/>
        <v>0</v>
      </c>
      <c r="Q27" s="242">
        <f t="shared" si="8"/>
        <v>0</v>
      </c>
      <c r="R27" s="242">
        <f t="shared" si="8"/>
        <v>0</v>
      </c>
      <c r="S27" s="242">
        <f>SUM(S23:S26)</f>
        <v>0</v>
      </c>
      <c r="T27" s="242">
        <f>SUM(T23:T26)</f>
        <v>0</v>
      </c>
      <c r="U27" s="242">
        <f>SUM(U23:U26)</f>
        <v>0</v>
      </c>
      <c r="V27" s="242">
        <f>SUM(V23:V26)</f>
        <v>0</v>
      </c>
      <c r="W27" s="242">
        <f>SUM(W23:W26)</f>
        <v>0</v>
      </c>
      <c r="X27" s="242">
        <f t="shared" ref="X27" si="9">SUM(X23:X26)</f>
        <v>0</v>
      </c>
      <c r="Y27" s="243"/>
      <c r="Z27" s="4"/>
    </row>
    <row r="28" spans="1:26" ht="14.4" x14ac:dyDescent="0.3">
      <c r="A28" s="197">
        <v>5003</v>
      </c>
      <c r="B28" s="79" t="s">
        <v>404</v>
      </c>
      <c r="C28" s="239"/>
      <c r="D28" s="239"/>
      <c r="E28" s="363"/>
      <c r="F28" s="363"/>
      <c r="G28" s="363"/>
      <c r="H28" s="370"/>
      <c r="I28" s="240"/>
      <c r="J28" s="239"/>
      <c r="K28" s="361"/>
      <c r="L28" s="239"/>
      <c r="M28" s="239"/>
      <c r="N28" s="239"/>
      <c r="O28" s="239"/>
      <c r="P28" s="239"/>
      <c r="Q28" s="243"/>
      <c r="R28" s="243"/>
      <c r="S28" s="243"/>
      <c r="T28" s="243"/>
      <c r="U28" s="243"/>
      <c r="V28" s="243"/>
      <c r="W28" s="243"/>
      <c r="X28" s="243"/>
      <c r="Y28" s="245"/>
      <c r="Z28" s="4"/>
    </row>
    <row r="29" spans="1:26" ht="14.4" x14ac:dyDescent="0.3">
      <c r="B29" s="77"/>
      <c r="C29" s="234"/>
      <c r="D29" s="289"/>
      <c r="E29" s="234"/>
      <c r="F29" s="234"/>
      <c r="G29" s="234"/>
      <c r="H29" s="373"/>
      <c r="I29" s="235"/>
      <c r="J29" s="289"/>
      <c r="K29" s="289"/>
      <c r="L29" s="289"/>
      <c r="M29" s="289"/>
      <c r="N29" s="289"/>
      <c r="O29" s="289"/>
      <c r="P29" s="236">
        <f>SUM(M29:O29)</f>
        <v>0</v>
      </c>
      <c r="Q29" s="289"/>
      <c r="R29" s="289"/>
      <c r="S29" s="289"/>
      <c r="T29" s="289"/>
      <c r="U29" s="289"/>
      <c r="V29" s="289"/>
      <c r="W29" s="289"/>
      <c r="X29" s="238">
        <f>SUM(Q29:W29)</f>
        <v>0</v>
      </c>
      <c r="Y29" s="238" t="str">
        <f t="shared" ref="Y29:Y32" si="10">IFERROR(1-(+X29/P29),"")</f>
        <v/>
      </c>
      <c r="Z29" s="4"/>
    </row>
    <row r="30" spans="1:26" ht="14.4" x14ac:dyDescent="0.3">
      <c r="B30" s="77"/>
      <c r="C30" s="234"/>
      <c r="D30" s="289"/>
      <c r="E30" s="234"/>
      <c r="F30" s="234"/>
      <c r="G30" s="234"/>
      <c r="H30" s="373"/>
      <c r="I30" s="235"/>
      <c r="J30" s="289"/>
      <c r="K30" s="289"/>
      <c r="L30" s="289"/>
      <c r="M30" s="289"/>
      <c r="N30" s="289"/>
      <c r="O30" s="289"/>
      <c r="P30" s="236">
        <f t="shared" ref="P30:P32" si="11">SUM(M30:O30)</f>
        <v>0</v>
      </c>
      <c r="Q30" s="289"/>
      <c r="R30" s="289"/>
      <c r="S30" s="289"/>
      <c r="T30" s="289"/>
      <c r="U30" s="289"/>
      <c r="V30" s="289"/>
      <c r="W30" s="289"/>
      <c r="X30" s="238">
        <f t="shared" ref="X30:X32" si="12">SUM(Q30:W30)</f>
        <v>0</v>
      </c>
      <c r="Y30" s="238" t="str">
        <f t="shared" si="10"/>
        <v/>
      </c>
      <c r="Z30" s="4"/>
    </row>
    <row r="31" spans="1:26" ht="14.4" x14ac:dyDescent="0.3">
      <c r="B31" s="77"/>
      <c r="C31" s="234"/>
      <c r="D31" s="289"/>
      <c r="E31" s="234"/>
      <c r="F31" s="234"/>
      <c r="G31" s="234"/>
      <c r="H31" s="373"/>
      <c r="I31" s="235"/>
      <c r="J31" s="289"/>
      <c r="K31" s="289"/>
      <c r="L31" s="289"/>
      <c r="M31" s="289"/>
      <c r="N31" s="289"/>
      <c r="O31" s="289"/>
      <c r="P31" s="236">
        <f t="shared" si="11"/>
        <v>0</v>
      </c>
      <c r="Q31" s="289"/>
      <c r="R31" s="289"/>
      <c r="S31" s="289"/>
      <c r="T31" s="289"/>
      <c r="U31" s="289"/>
      <c r="V31" s="289"/>
      <c r="W31" s="289"/>
      <c r="X31" s="238">
        <f t="shared" si="12"/>
        <v>0</v>
      </c>
      <c r="Y31" s="238" t="str">
        <f t="shared" si="10"/>
        <v/>
      </c>
      <c r="Z31" s="4"/>
    </row>
    <row r="32" spans="1:26" ht="14.4" x14ac:dyDescent="0.3">
      <c r="B32" s="77"/>
      <c r="C32" s="234"/>
      <c r="D32" s="289"/>
      <c r="E32" s="234"/>
      <c r="F32" s="234"/>
      <c r="G32" s="234"/>
      <c r="H32" s="373"/>
      <c r="I32" s="235"/>
      <c r="J32" s="289"/>
      <c r="K32" s="289"/>
      <c r="L32" s="289"/>
      <c r="M32" s="289"/>
      <c r="N32" s="289"/>
      <c r="O32" s="289"/>
      <c r="P32" s="236">
        <f t="shared" si="11"/>
        <v>0</v>
      </c>
      <c r="Q32" s="289"/>
      <c r="R32" s="289"/>
      <c r="S32" s="289"/>
      <c r="T32" s="289"/>
      <c r="U32" s="289"/>
      <c r="V32" s="289"/>
      <c r="W32" s="289"/>
      <c r="X32" s="238">
        <f t="shared" si="12"/>
        <v>0</v>
      </c>
      <c r="Y32" s="238" t="str">
        <f t="shared" si="10"/>
        <v/>
      </c>
      <c r="Z32" s="4"/>
    </row>
    <row r="33" spans="1:26" ht="14.4" x14ac:dyDescent="0.3">
      <c r="B33" s="77"/>
      <c r="C33" s="239"/>
      <c r="D33" s="239"/>
      <c r="E33" s="362"/>
      <c r="F33" s="362"/>
      <c r="G33" s="362"/>
      <c r="H33" s="370"/>
      <c r="I33" s="240"/>
      <c r="J33" s="239"/>
      <c r="K33" s="359"/>
      <c r="L33" s="239"/>
      <c r="M33" s="241">
        <f t="shared" ref="M33:R33" si="13">SUM(M29:M32)</f>
        <v>0</v>
      </c>
      <c r="N33" s="241">
        <f t="shared" si="13"/>
        <v>0</v>
      </c>
      <c r="O33" s="241">
        <f t="shared" si="13"/>
        <v>0</v>
      </c>
      <c r="P33" s="241">
        <f t="shared" si="13"/>
        <v>0</v>
      </c>
      <c r="Q33" s="242">
        <f t="shared" si="13"/>
        <v>0</v>
      </c>
      <c r="R33" s="242">
        <f t="shared" si="13"/>
        <v>0</v>
      </c>
      <c r="S33" s="242">
        <f>SUM(S29:S32)</f>
        <v>0</v>
      </c>
      <c r="T33" s="242">
        <f>SUM(T29:T32)</f>
        <v>0</v>
      </c>
      <c r="U33" s="242">
        <f>SUM(U29:U32)</f>
        <v>0</v>
      </c>
      <c r="V33" s="242">
        <f>SUM(V29:V32)</f>
        <v>0</v>
      </c>
      <c r="W33" s="242">
        <f>SUM(W29:W32)</f>
        <v>0</v>
      </c>
      <c r="X33" s="242">
        <f t="shared" ref="X33" si="14">SUM(X29:X32)</f>
        <v>0</v>
      </c>
      <c r="Y33" s="243"/>
      <c r="Z33" s="4"/>
    </row>
    <row r="34" spans="1:26" ht="14.4" x14ac:dyDescent="0.3">
      <c r="A34" s="197">
        <v>5004</v>
      </c>
      <c r="B34" s="77" t="s">
        <v>30</v>
      </c>
      <c r="C34" s="239"/>
      <c r="D34" s="239"/>
      <c r="E34" s="363"/>
      <c r="F34" s="363"/>
      <c r="G34" s="363"/>
      <c r="H34" s="370"/>
      <c r="I34" s="240"/>
      <c r="J34" s="239"/>
      <c r="K34" s="361"/>
      <c r="L34" s="239"/>
      <c r="M34" s="239"/>
      <c r="N34" s="239"/>
      <c r="O34" s="239"/>
      <c r="P34" s="239"/>
      <c r="Q34" s="246"/>
      <c r="R34" s="246"/>
      <c r="S34" s="246"/>
      <c r="T34" s="246"/>
      <c r="U34" s="246"/>
      <c r="V34" s="246"/>
      <c r="W34" s="246"/>
      <c r="X34" s="246"/>
      <c r="Y34" s="243"/>
      <c r="Z34" s="4"/>
    </row>
    <row r="35" spans="1:26" ht="14.4" x14ac:dyDescent="0.3">
      <c r="B35" s="77"/>
      <c r="C35" s="234"/>
      <c r="D35" s="289"/>
      <c r="E35" s="234"/>
      <c r="F35" s="234"/>
      <c r="G35" s="234"/>
      <c r="H35" s="373"/>
      <c r="I35" s="235"/>
      <c r="J35" s="289"/>
      <c r="K35" s="289"/>
      <c r="L35" s="289"/>
      <c r="M35" s="289"/>
      <c r="N35" s="289"/>
      <c r="O35" s="289"/>
      <c r="P35" s="236">
        <f>SUM(M35:O35)</f>
        <v>0</v>
      </c>
      <c r="Q35" s="289"/>
      <c r="R35" s="289"/>
      <c r="S35" s="289"/>
      <c r="T35" s="289"/>
      <c r="U35" s="289"/>
      <c r="V35" s="289"/>
      <c r="W35" s="289"/>
      <c r="X35" s="238">
        <f>SUM(Q35:W35)</f>
        <v>0</v>
      </c>
      <c r="Y35" s="238" t="str">
        <f t="shared" ref="Y35:Y38" si="15">IFERROR(1-(+X35/P35),"")</f>
        <v/>
      </c>
      <c r="Z35" s="4"/>
    </row>
    <row r="36" spans="1:26" ht="14.4" x14ac:dyDescent="0.3">
      <c r="B36" s="77"/>
      <c r="C36" s="234"/>
      <c r="D36" s="289"/>
      <c r="E36" s="234"/>
      <c r="F36" s="234"/>
      <c r="G36" s="234"/>
      <c r="H36" s="373"/>
      <c r="I36" s="235"/>
      <c r="J36" s="289"/>
      <c r="K36" s="289"/>
      <c r="L36" s="289"/>
      <c r="M36" s="289"/>
      <c r="N36" s="289"/>
      <c r="O36" s="289"/>
      <c r="P36" s="236">
        <f t="shared" ref="P36:P38" si="16">SUM(M36:O36)</f>
        <v>0</v>
      </c>
      <c r="Q36" s="289"/>
      <c r="R36" s="289"/>
      <c r="S36" s="289"/>
      <c r="T36" s="289"/>
      <c r="U36" s="289"/>
      <c r="V36" s="289"/>
      <c r="W36" s="289"/>
      <c r="X36" s="238">
        <f t="shared" ref="X36:X38" si="17">SUM(Q36:W36)</f>
        <v>0</v>
      </c>
      <c r="Y36" s="238" t="str">
        <f t="shared" si="15"/>
        <v/>
      </c>
      <c r="Z36" s="4"/>
    </row>
    <row r="37" spans="1:26" ht="14.4" x14ac:dyDescent="0.3">
      <c r="B37" s="77"/>
      <c r="C37" s="234"/>
      <c r="D37" s="289"/>
      <c r="E37" s="234"/>
      <c r="F37" s="234"/>
      <c r="G37" s="234"/>
      <c r="H37" s="373"/>
      <c r="I37" s="235"/>
      <c r="J37" s="289"/>
      <c r="K37" s="289"/>
      <c r="L37" s="289"/>
      <c r="M37" s="289"/>
      <c r="N37" s="289"/>
      <c r="O37" s="289"/>
      <c r="P37" s="236">
        <f t="shared" si="16"/>
        <v>0</v>
      </c>
      <c r="Q37" s="289"/>
      <c r="R37" s="289"/>
      <c r="S37" s="289"/>
      <c r="T37" s="289"/>
      <c r="U37" s="289"/>
      <c r="V37" s="289"/>
      <c r="W37" s="289"/>
      <c r="X37" s="238">
        <f t="shared" si="17"/>
        <v>0</v>
      </c>
      <c r="Y37" s="238" t="str">
        <f t="shared" si="15"/>
        <v/>
      </c>
      <c r="Z37" s="4"/>
    </row>
    <row r="38" spans="1:26" ht="14.4" x14ac:dyDescent="0.3">
      <c r="B38" s="77"/>
      <c r="C38" s="234"/>
      <c r="D38" s="289"/>
      <c r="E38" s="234"/>
      <c r="F38" s="234"/>
      <c r="G38" s="234"/>
      <c r="H38" s="373"/>
      <c r="I38" s="235"/>
      <c r="J38" s="289"/>
      <c r="K38" s="289"/>
      <c r="L38" s="289"/>
      <c r="M38" s="289"/>
      <c r="N38" s="289"/>
      <c r="O38" s="289"/>
      <c r="P38" s="236">
        <f t="shared" si="16"/>
        <v>0</v>
      </c>
      <c r="Q38" s="289"/>
      <c r="R38" s="289"/>
      <c r="S38" s="289"/>
      <c r="T38" s="289"/>
      <c r="U38" s="289"/>
      <c r="V38" s="289"/>
      <c r="W38" s="289"/>
      <c r="X38" s="238">
        <f t="shared" si="17"/>
        <v>0</v>
      </c>
      <c r="Y38" s="238" t="str">
        <f t="shared" si="15"/>
        <v/>
      </c>
      <c r="Z38" s="4"/>
    </row>
    <row r="39" spans="1:26" ht="14.4" x14ac:dyDescent="0.3">
      <c r="B39" s="77"/>
      <c r="C39" s="239"/>
      <c r="D39" s="239"/>
      <c r="E39" s="362"/>
      <c r="F39" s="362"/>
      <c r="G39" s="362"/>
      <c r="H39" s="370"/>
      <c r="I39" s="240"/>
      <c r="J39" s="239"/>
      <c r="K39" s="359"/>
      <c r="L39" s="239"/>
      <c r="M39" s="241">
        <f t="shared" ref="M39:R39" si="18">SUM(M35:M38)</f>
        <v>0</v>
      </c>
      <c r="N39" s="241">
        <f t="shared" si="18"/>
        <v>0</v>
      </c>
      <c r="O39" s="241">
        <f t="shared" si="18"/>
        <v>0</v>
      </c>
      <c r="P39" s="241">
        <f t="shared" si="18"/>
        <v>0</v>
      </c>
      <c r="Q39" s="242">
        <f t="shared" si="18"/>
        <v>0</v>
      </c>
      <c r="R39" s="242">
        <f t="shared" si="18"/>
        <v>0</v>
      </c>
      <c r="S39" s="242">
        <f>SUM(S35:S38)</f>
        <v>0</v>
      </c>
      <c r="T39" s="242">
        <f>SUM(T35:T38)</f>
        <v>0</v>
      </c>
      <c r="U39" s="242">
        <f>SUM(U35:U38)</f>
        <v>0</v>
      </c>
      <c r="V39" s="242">
        <f>SUM(V35:V38)</f>
        <v>0</v>
      </c>
      <c r="W39" s="242">
        <f>SUM(W35:W38)</f>
        <v>0</v>
      </c>
      <c r="X39" s="242">
        <f t="shared" ref="X39" si="19">SUM(X35:X38)</f>
        <v>0</v>
      </c>
      <c r="Y39" s="243"/>
      <c r="Z39" s="4"/>
    </row>
    <row r="40" spans="1:26" ht="14.4" x14ac:dyDescent="0.3">
      <c r="A40" s="197">
        <v>5005</v>
      </c>
      <c r="B40" s="78" t="s">
        <v>38</v>
      </c>
      <c r="C40" s="239"/>
      <c r="D40" s="239"/>
      <c r="E40" s="363"/>
      <c r="F40" s="363"/>
      <c r="G40" s="363"/>
      <c r="H40" s="370"/>
      <c r="I40" s="240"/>
      <c r="J40" s="239"/>
      <c r="K40" s="361"/>
      <c r="L40" s="239"/>
      <c r="M40" s="239"/>
      <c r="N40" s="239"/>
      <c r="O40" s="239"/>
      <c r="P40" s="239"/>
      <c r="Q40" s="246"/>
      <c r="R40" s="246"/>
      <c r="S40" s="246"/>
      <c r="T40" s="246"/>
      <c r="U40" s="246"/>
      <c r="V40" s="246"/>
      <c r="W40" s="246"/>
      <c r="X40" s="246"/>
      <c r="Y40" s="243"/>
      <c r="Z40" s="4"/>
    </row>
    <row r="41" spans="1:26" ht="14.4" x14ac:dyDescent="0.3">
      <c r="B41" s="77"/>
      <c r="C41" s="234"/>
      <c r="D41" s="289"/>
      <c r="E41" s="234"/>
      <c r="F41" s="234"/>
      <c r="G41" s="234"/>
      <c r="H41" s="373"/>
      <c r="I41" s="235"/>
      <c r="J41" s="289"/>
      <c r="K41" s="289"/>
      <c r="L41" s="289"/>
      <c r="M41" s="289"/>
      <c r="N41" s="289"/>
      <c r="O41" s="289"/>
      <c r="P41" s="236">
        <f>SUM(M41:O41)</f>
        <v>0</v>
      </c>
      <c r="Q41" s="289"/>
      <c r="R41" s="289"/>
      <c r="S41" s="289"/>
      <c r="T41" s="289"/>
      <c r="U41" s="289"/>
      <c r="V41" s="289"/>
      <c r="W41" s="289"/>
      <c r="X41" s="238">
        <f>SUM(Q41:W41)</f>
        <v>0</v>
      </c>
      <c r="Y41" s="238" t="str">
        <f t="shared" ref="Y41:Y44" si="20">IFERROR(1-(+X41/P41),"")</f>
        <v/>
      </c>
      <c r="Z41" s="4"/>
    </row>
    <row r="42" spans="1:26" ht="14.4" x14ac:dyDescent="0.3">
      <c r="B42" s="77"/>
      <c r="C42" s="234"/>
      <c r="D42" s="289"/>
      <c r="E42" s="234"/>
      <c r="F42" s="234"/>
      <c r="G42" s="234"/>
      <c r="H42" s="373"/>
      <c r="I42" s="235"/>
      <c r="J42" s="289"/>
      <c r="K42" s="289"/>
      <c r="L42" s="289"/>
      <c r="M42" s="289"/>
      <c r="N42" s="289"/>
      <c r="O42" s="289"/>
      <c r="P42" s="236">
        <f t="shared" ref="P42:P44" si="21">SUM(M42:O42)</f>
        <v>0</v>
      </c>
      <c r="Q42" s="289"/>
      <c r="R42" s="289"/>
      <c r="S42" s="289"/>
      <c r="T42" s="289"/>
      <c r="U42" s="289"/>
      <c r="V42" s="289"/>
      <c r="W42" s="289"/>
      <c r="X42" s="238">
        <f t="shared" ref="X42:X44" si="22">SUM(Q42:W42)</f>
        <v>0</v>
      </c>
      <c r="Y42" s="238" t="str">
        <f t="shared" si="20"/>
        <v/>
      </c>
      <c r="Z42" s="4"/>
    </row>
    <row r="43" spans="1:26" ht="14.4" x14ac:dyDescent="0.3">
      <c r="B43" s="77"/>
      <c r="C43" s="234"/>
      <c r="D43" s="289"/>
      <c r="E43" s="234"/>
      <c r="F43" s="234"/>
      <c r="G43" s="234"/>
      <c r="H43" s="373"/>
      <c r="I43" s="235"/>
      <c r="J43" s="289"/>
      <c r="K43" s="289"/>
      <c r="L43" s="289"/>
      <c r="M43" s="289"/>
      <c r="N43" s="289"/>
      <c r="O43" s="289"/>
      <c r="P43" s="236">
        <f t="shared" si="21"/>
        <v>0</v>
      </c>
      <c r="Q43" s="289"/>
      <c r="R43" s="289"/>
      <c r="S43" s="289"/>
      <c r="T43" s="289"/>
      <c r="U43" s="289"/>
      <c r="V43" s="289"/>
      <c r="W43" s="289"/>
      <c r="X43" s="238">
        <f t="shared" si="22"/>
        <v>0</v>
      </c>
      <c r="Y43" s="238" t="str">
        <f t="shared" si="20"/>
        <v/>
      </c>
      <c r="Z43" s="4"/>
    </row>
    <row r="44" spans="1:26" ht="14.4" x14ac:dyDescent="0.3">
      <c r="B44" s="77"/>
      <c r="C44" s="234"/>
      <c r="D44" s="289"/>
      <c r="E44" s="234"/>
      <c r="F44" s="234"/>
      <c r="G44" s="234"/>
      <c r="H44" s="373"/>
      <c r="I44" s="235"/>
      <c r="J44" s="289"/>
      <c r="K44" s="289"/>
      <c r="L44" s="289"/>
      <c r="M44" s="289"/>
      <c r="N44" s="289"/>
      <c r="O44" s="289"/>
      <c r="P44" s="236">
        <f t="shared" si="21"/>
        <v>0</v>
      </c>
      <c r="Q44" s="289"/>
      <c r="R44" s="289"/>
      <c r="S44" s="289"/>
      <c r="T44" s="289"/>
      <c r="U44" s="289"/>
      <c r="V44" s="289"/>
      <c r="W44" s="289"/>
      <c r="X44" s="238">
        <f t="shared" si="22"/>
        <v>0</v>
      </c>
      <c r="Y44" s="238" t="str">
        <f t="shared" si="20"/>
        <v/>
      </c>
      <c r="Z44" s="4"/>
    </row>
    <row r="45" spans="1:26" ht="14.4" x14ac:dyDescent="0.3">
      <c r="B45" s="77"/>
      <c r="C45" s="239"/>
      <c r="D45" s="239"/>
      <c r="E45" s="362"/>
      <c r="F45" s="362"/>
      <c r="G45" s="362"/>
      <c r="H45" s="370"/>
      <c r="I45" s="240"/>
      <c r="J45" s="239"/>
      <c r="K45" s="359"/>
      <c r="L45" s="239"/>
      <c r="M45" s="241">
        <f t="shared" ref="M45:R45" si="23">SUM(M41:M44)</f>
        <v>0</v>
      </c>
      <c r="N45" s="241">
        <f t="shared" si="23"/>
        <v>0</v>
      </c>
      <c r="O45" s="241">
        <f t="shared" si="23"/>
        <v>0</v>
      </c>
      <c r="P45" s="241">
        <f t="shared" si="23"/>
        <v>0</v>
      </c>
      <c r="Q45" s="242">
        <f t="shared" si="23"/>
        <v>0</v>
      </c>
      <c r="R45" s="242">
        <f t="shared" si="23"/>
        <v>0</v>
      </c>
      <c r="S45" s="242">
        <f>SUM(S41:S44)</f>
        <v>0</v>
      </c>
      <c r="T45" s="242">
        <f>SUM(T41:T44)</f>
        <v>0</v>
      </c>
      <c r="U45" s="242">
        <f>SUM(U41:U44)</f>
        <v>0</v>
      </c>
      <c r="V45" s="242">
        <f>SUM(V41:V44)</f>
        <v>0</v>
      </c>
      <c r="W45" s="242">
        <f>SUM(W41:W44)</f>
        <v>0</v>
      </c>
      <c r="X45" s="242">
        <f t="shared" ref="X45" si="24">SUM(X41:X44)</f>
        <v>0</v>
      </c>
      <c r="Y45" s="243"/>
      <c r="Z45" s="4"/>
    </row>
    <row r="46" spans="1:26" ht="14.4" x14ac:dyDescent="0.3">
      <c r="A46" s="197">
        <v>5006</v>
      </c>
      <c r="B46" s="78" t="s">
        <v>41</v>
      </c>
      <c r="C46" s="239"/>
      <c r="D46" s="239"/>
      <c r="E46" s="363"/>
      <c r="F46" s="363"/>
      <c r="G46" s="363"/>
      <c r="H46" s="370"/>
      <c r="I46" s="240"/>
      <c r="J46" s="239"/>
      <c r="K46" s="361"/>
      <c r="L46" s="239"/>
      <c r="M46" s="239"/>
      <c r="N46" s="239"/>
      <c r="O46" s="239"/>
      <c r="P46" s="239"/>
      <c r="Q46" s="246"/>
      <c r="R46" s="246"/>
      <c r="S46" s="246"/>
      <c r="T46" s="246"/>
      <c r="U46" s="246"/>
      <c r="V46" s="246"/>
      <c r="W46" s="246"/>
      <c r="X46" s="246"/>
      <c r="Y46" s="243"/>
      <c r="Z46" s="4"/>
    </row>
    <row r="47" spans="1:26" ht="14.4" x14ac:dyDescent="0.3">
      <c r="B47" s="77"/>
      <c r="C47" s="234"/>
      <c r="D47" s="289"/>
      <c r="E47" s="234"/>
      <c r="F47" s="234"/>
      <c r="G47" s="234"/>
      <c r="H47" s="373"/>
      <c r="I47" s="235"/>
      <c r="J47" s="289"/>
      <c r="K47" s="289"/>
      <c r="L47" s="289"/>
      <c r="M47" s="289"/>
      <c r="N47" s="289"/>
      <c r="O47" s="289"/>
      <c r="P47" s="236">
        <f>SUM(M47:O47)</f>
        <v>0</v>
      </c>
      <c r="Q47" s="289"/>
      <c r="R47" s="289"/>
      <c r="S47" s="289"/>
      <c r="T47" s="289"/>
      <c r="U47" s="289"/>
      <c r="V47" s="289"/>
      <c r="W47" s="289"/>
      <c r="X47" s="238">
        <f>SUM(Q47:W47)</f>
        <v>0</v>
      </c>
      <c r="Y47" s="238" t="str">
        <f t="shared" ref="Y47:Y50" si="25">IFERROR(1-(+X47/P47),"")</f>
        <v/>
      </c>
      <c r="Z47" s="4"/>
    </row>
    <row r="48" spans="1:26" ht="14.4" x14ac:dyDescent="0.3">
      <c r="B48" s="77"/>
      <c r="C48" s="234"/>
      <c r="D48" s="289"/>
      <c r="E48" s="234"/>
      <c r="F48" s="234"/>
      <c r="G48" s="234"/>
      <c r="H48" s="373"/>
      <c r="I48" s="235"/>
      <c r="J48" s="289"/>
      <c r="K48" s="289"/>
      <c r="L48" s="289"/>
      <c r="M48" s="289"/>
      <c r="N48" s="289"/>
      <c r="O48" s="289"/>
      <c r="P48" s="236">
        <f t="shared" ref="P48:P50" si="26">SUM(M48:O48)</f>
        <v>0</v>
      </c>
      <c r="Q48" s="289"/>
      <c r="R48" s="289"/>
      <c r="S48" s="289"/>
      <c r="T48" s="289"/>
      <c r="U48" s="289"/>
      <c r="V48" s="289"/>
      <c r="W48" s="289"/>
      <c r="X48" s="238">
        <f t="shared" ref="X48:X50" si="27">SUM(Q48:W48)</f>
        <v>0</v>
      </c>
      <c r="Y48" s="238" t="str">
        <f t="shared" si="25"/>
        <v/>
      </c>
      <c r="Z48" s="4"/>
    </row>
    <row r="49" spans="1:26" ht="14.4" x14ac:dyDescent="0.3">
      <c r="B49" s="77"/>
      <c r="C49" s="234"/>
      <c r="D49" s="289"/>
      <c r="E49" s="234"/>
      <c r="F49" s="234"/>
      <c r="G49" s="234"/>
      <c r="H49" s="373"/>
      <c r="I49" s="235"/>
      <c r="J49" s="289"/>
      <c r="K49" s="289"/>
      <c r="L49" s="289"/>
      <c r="M49" s="289"/>
      <c r="N49" s="289"/>
      <c r="O49" s="289"/>
      <c r="P49" s="236">
        <f t="shared" si="26"/>
        <v>0</v>
      </c>
      <c r="Q49" s="289"/>
      <c r="R49" s="289"/>
      <c r="S49" s="289"/>
      <c r="T49" s="289"/>
      <c r="U49" s="289"/>
      <c r="V49" s="289"/>
      <c r="W49" s="289"/>
      <c r="X49" s="238">
        <f t="shared" si="27"/>
        <v>0</v>
      </c>
      <c r="Y49" s="238" t="str">
        <f t="shared" si="25"/>
        <v/>
      </c>
      <c r="Z49" s="4"/>
    </row>
    <row r="50" spans="1:26" ht="14.4" x14ac:dyDescent="0.3">
      <c r="B50" s="77"/>
      <c r="C50" s="234"/>
      <c r="D50" s="289"/>
      <c r="E50" s="234"/>
      <c r="F50" s="234"/>
      <c r="G50" s="234"/>
      <c r="H50" s="373"/>
      <c r="I50" s="235"/>
      <c r="J50" s="289"/>
      <c r="K50" s="289"/>
      <c r="L50" s="289"/>
      <c r="M50" s="289"/>
      <c r="N50" s="289"/>
      <c r="O50" s="289"/>
      <c r="P50" s="236">
        <f t="shared" si="26"/>
        <v>0</v>
      </c>
      <c r="Q50" s="289"/>
      <c r="R50" s="289"/>
      <c r="S50" s="289"/>
      <c r="T50" s="289"/>
      <c r="U50" s="289"/>
      <c r="V50" s="289"/>
      <c r="W50" s="289"/>
      <c r="X50" s="238">
        <f t="shared" si="27"/>
        <v>0</v>
      </c>
      <c r="Y50" s="238" t="str">
        <f t="shared" si="25"/>
        <v/>
      </c>
      <c r="Z50" s="4"/>
    </row>
    <row r="51" spans="1:26" ht="14.4" x14ac:dyDescent="0.3">
      <c r="B51" s="77"/>
      <c r="C51" s="239"/>
      <c r="D51" s="239"/>
      <c r="E51" s="362"/>
      <c r="F51" s="362"/>
      <c r="G51" s="362"/>
      <c r="H51" s="370"/>
      <c r="I51" s="240"/>
      <c r="J51" s="239"/>
      <c r="K51" s="359"/>
      <c r="L51" s="239"/>
      <c r="M51" s="241">
        <f t="shared" ref="M51:R51" si="28">SUM(M47:M50)</f>
        <v>0</v>
      </c>
      <c r="N51" s="241">
        <f t="shared" si="28"/>
        <v>0</v>
      </c>
      <c r="O51" s="241">
        <f t="shared" si="28"/>
        <v>0</v>
      </c>
      <c r="P51" s="241">
        <f t="shared" si="28"/>
        <v>0</v>
      </c>
      <c r="Q51" s="242">
        <f t="shared" si="28"/>
        <v>0</v>
      </c>
      <c r="R51" s="242">
        <f t="shared" si="28"/>
        <v>0</v>
      </c>
      <c r="S51" s="242">
        <f>SUM(S47:S50)</f>
        <v>0</v>
      </c>
      <c r="T51" s="242">
        <f>SUM(T47:T50)</f>
        <v>0</v>
      </c>
      <c r="U51" s="242">
        <f>SUM(U47:U50)</f>
        <v>0</v>
      </c>
      <c r="V51" s="242">
        <f>SUM(V47:V50)</f>
        <v>0</v>
      </c>
      <c r="W51" s="242">
        <f>SUM(W47:W50)</f>
        <v>0</v>
      </c>
      <c r="X51" s="242">
        <f t="shared" ref="X51" si="29">SUM(X47:X50)</f>
        <v>0</v>
      </c>
      <c r="Y51" s="243"/>
      <c r="Z51" s="4"/>
    </row>
    <row r="52" spans="1:26" ht="14.4" x14ac:dyDescent="0.3">
      <c r="A52" s="197">
        <v>5007</v>
      </c>
      <c r="B52" s="78" t="s">
        <v>46</v>
      </c>
      <c r="C52" s="239"/>
      <c r="D52" s="239"/>
      <c r="E52" s="363"/>
      <c r="F52" s="363"/>
      <c r="G52" s="363"/>
      <c r="H52" s="370"/>
      <c r="I52" s="240"/>
      <c r="J52" s="239"/>
      <c r="K52" s="361"/>
      <c r="L52" s="239"/>
      <c r="M52" s="239"/>
      <c r="N52" s="239"/>
      <c r="O52" s="239"/>
      <c r="P52" s="239"/>
      <c r="Q52" s="246"/>
      <c r="R52" s="246"/>
      <c r="S52" s="246"/>
      <c r="T52" s="246"/>
      <c r="U52" s="246"/>
      <c r="V52" s="246"/>
      <c r="W52" s="246"/>
      <c r="X52" s="246"/>
      <c r="Y52" s="243"/>
      <c r="Z52" s="4"/>
    </row>
    <row r="53" spans="1:26" ht="14.4" x14ac:dyDescent="0.3">
      <c r="B53" s="77"/>
      <c r="C53" s="234"/>
      <c r="D53" s="289"/>
      <c r="E53" s="234"/>
      <c r="F53" s="234"/>
      <c r="G53" s="234"/>
      <c r="H53" s="373"/>
      <c r="I53" s="235"/>
      <c r="J53" s="289"/>
      <c r="K53" s="289"/>
      <c r="L53" s="289"/>
      <c r="M53" s="289"/>
      <c r="N53" s="289"/>
      <c r="O53" s="289"/>
      <c r="P53" s="236">
        <f>SUM(M53:O53)</f>
        <v>0</v>
      </c>
      <c r="Q53" s="289"/>
      <c r="R53" s="289"/>
      <c r="S53" s="289"/>
      <c r="T53" s="289"/>
      <c r="U53" s="289"/>
      <c r="V53" s="289"/>
      <c r="W53" s="289"/>
      <c r="X53" s="238">
        <f>SUM(Q53:W53)</f>
        <v>0</v>
      </c>
      <c r="Y53" s="238" t="str">
        <f t="shared" ref="Y53:Y56" si="30">IFERROR(1-(+X53/P53),"")</f>
        <v/>
      </c>
      <c r="Z53" s="4"/>
    </row>
    <row r="54" spans="1:26" ht="14.4" x14ac:dyDescent="0.3">
      <c r="B54" s="77"/>
      <c r="C54" s="234"/>
      <c r="D54" s="289"/>
      <c r="E54" s="234"/>
      <c r="F54" s="234"/>
      <c r="G54" s="234"/>
      <c r="H54" s="373"/>
      <c r="I54" s="235"/>
      <c r="J54" s="289"/>
      <c r="K54" s="289"/>
      <c r="L54" s="289"/>
      <c r="M54" s="289"/>
      <c r="N54" s="289"/>
      <c r="O54" s="289"/>
      <c r="P54" s="236">
        <f t="shared" ref="P54:P56" si="31">SUM(M54:O54)</f>
        <v>0</v>
      </c>
      <c r="Q54" s="289"/>
      <c r="R54" s="289"/>
      <c r="S54" s="289"/>
      <c r="T54" s="289"/>
      <c r="U54" s="289"/>
      <c r="V54" s="289"/>
      <c r="W54" s="289"/>
      <c r="X54" s="238">
        <f t="shared" ref="X54:X56" si="32">SUM(Q54:W54)</f>
        <v>0</v>
      </c>
      <c r="Y54" s="238" t="str">
        <f t="shared" si="30"/>
        <v/>
      </c>
      <c r="Z54" s="4"/>
    </row>
    <row r="55" spans="1:26" ht="14.4" x14ac:dyDescent="0.3">
      <c r="B55" s="77"/>
      <c r="C55" s="234"/>
      <c r="D55" s="289"/>
      <c r="E55" s="234"/>
      <c r="F55" s="234"/>
      <c r="G55" s="234"/>
      <c r="H55" s="373"/>
      <c r="I55" s="235"/>
      <c r="J55" s="289"/>
      <c r="K55" s="289"/>
      <c r="L55" s="289"/>
      <c r="M55" s="289"/>
      <c r="N55" s="289"/>
      <c r="O55" s="289"/>
      <c r="P55" s="236">
        <f t="shared" si="31"/>
        <v>0</v>
      </c>
      <c r="Q55" s="289"/>
      <c r="R55" s="289"/>
      <c r="S55" s="289"/>
      <c r="T55" s="289"/>
      <c r="U55" s="289"/>
      <c r="V55" s="289"/>
      <c r="W55" s="289"/>
      <c r="X55" s="238">
        <f t="shared" si="32"/>
        <v>0</v>
      </c>
      <c r="Y55" s="238" t="str">
        <f t="shared" si="30"/>
        <v/>
      </c>
      <c r="Z55" s="4"/>
    </row>
    <row r="56" spans="1:26" ht="14.4" x14ac:dyDescent="0.3">
      <c r="B56" s="77"/>
      <c r="C56" s="234"/>
      <c r="D56" s="289"/>
      <c r="E56" s="234"/>
      <c r="F56" s="234"/>
      <c r="G56" s="234"/>
      <c r="H56" s="373"/>
      <c r="I56" s="235"/>
      <c r="J56" s="289"/>
      <c r="K56" s="289"/>
      <c r="L56" s="289"/>
      <c r="M56" s="289"/>
      <c r="N56" s="289"/>
      <c r="O56" s="289"/>
      <c r="P56" s="236">
        <f t="shared" si="31"/>
        <v>0</v>
      </c>
      <c r="Q56" s="289"/>
      <c r="R56" s="289"/>
      <c r="S56" s="289"/>
      <c r="T56" s="289"/>
      <c r="U56" s="289"/>
      <c r="V56" s="289"/>
      <c r="W56" s="289"/>
      <c r="X56" s="238">
        <f t="shared" si="32"/>
        <v>0</v>
      </c>
      <c r="Y56" s="238" t="str">
        <f t="shared" si="30"/>
        <v/>
      </c>
      <c r="Z56" s="4"/>
    </row>
    <row r="57" spans="1:26" ht="14.4" x14ac:dyDescent="0.3">
      <c r="B57" s="77"/>
      <c r="C57" s="239"/>
      <c r="D57" s="239"/>
      <c r="E57" s="362"/>
      <c r="F57" s="362"/>
      <c r="G57" s="362"/>
      <c r="H57" s="370"/>
      <c r="I57" s="240"/>
      <c r="J57" s="239"/>
      <c r="K57" s="359"/>
      <c r="L57" s="239"/>
      <c r="M57" s="241">
        <f t="shared" ref="M57:R57" si="33">SUM(M53:M56)</f>
        <v>0</v>
      </c>
      <c r="N57" s="241">
        <f t="shared" si="33"/>
        <v>0</v>
      </c>
      <c r="O57" s="241">
        <f t="shared" si="33"/>
        <v>0</v>
      </c>
      <c r="P57" s="241">
        <f t="shared" si="33"/>
        <v>0</v>
      </c>
      <c r="Q57" s="242">
        <f t="shared" si="33"/>
        <v>0</v>
      </c>
      <c r="R57" s="242">
        <f t="shared" si="33"/>
        <v>0</v>
      </c>
      <c r="S57" s="242">
        <f>SUM(S53:S56)</f>
        <v>0</v>
      </c>
      <c r="T57" s="242">
        <f>SUM(T53:T56)</f>
        <v>0</v>
      </c>
      <c r="U57" s="242">
        <f>SUM(U53:U56)</f>
        <v>0</v>
      </c>
      <c r="V57" s="242">
        <f>SUM(V53:V56)</f>
        <v>0</v>
      </c>
      <c r="W57" s="242">
        <f>SUM(W53:W56)</f>
        <v>0</v>
      </c>
      <c r="X57" s="242">
        <f t="shared" ref="X57" si="34">SUM(X53:X56)</f>
        <v>0</v>
      </c>
      <c r="Y57" s="243"/>
      <c r="Z57" s="4"/>
    </row>
    <row r="58" spans="1:26" ht="14.4" x14ac:dyDescent="0.3">
      <c r="A58" s="197">
        <v>5008</v>
      </c>
      <c r="B58" s="78" t="s">
        <v>384</v>
      </c>
      <c r="C58" s="239"/>
      <c r="D58" s="239"/>
      <c r="E58" s="363"/>
      <c r="F58" s="363"/>
      <c r="G58" s="363"/>
      <c r="H58" s="370"/>
      <c r="I58" s="240"/>
      <c r="J58" s="239"/>
      <c r="K58" s="361"/>
      <c r="L58" s="239"/>
      <c r="M58" s="239"/>
      <c r="N58" s="239"/>
      <c r="O58" s="239"/>
      <c r="P58" s="239"/>
      <c r="Q58" s="246"/>
      <c r="R58" s="246"/>
      <c r="S58" s="246"/>
      <c r="T58" s="246"/>
      <c r="U58" s="246"/>
      <c r="V58" s="246"/>
      <c r="W58" s="246"/>
      <c r="X58" s="246"/>
      <c r="Y58" s="243"/>
      <c r="Z58" s="4"/>
    </row>
    <row r="59" spans="1:26" ht="14.4" x14ac:dyDescent="0.3">
      <c r="B59" s="77"/>
      <c r="C59" s="234"/>
      <c r="D59" s="289"/>
      <c r="E59" s="234"/>
      <c r="F59" s="234"/>
      <c r="G59" s="234"/>
      <c r="H59" s="373"/>
      <c r="I59" s="235"/>
      <c r="J59" s="289"/>
      <c r="K59" s="289"/>
      <c r="L59" s="289"/>
      <c r="M59" s="289"/>
      <c r="N59" s="289"/>
      <c r="O59" s="289"/>
      <c r="P59" s="236">
        <f>SUM(M59:O59)</f>
        <v>0</v>
      </c>
      <c r="Q59" s="289"/>
      <c r="R59" s="289"/>
      <c r="S59" s="289"/>
      <c r="T59" s="289"/>
      <c r="U59" s="289"/>
      <c r="V59" s="289"/>
      <c r="W59" s="289"/>
      <c r="X59" s="238">
        <f>SUM(Q59:W59)</f>
        <v>0</v>
      </c>
      <c r="Y59" s="238" t="str">
        <f t="shared" ref="Y59:Y62" si="35">IFERROR(1-(+X59/P59),"")</f>
        <v/>
      </c>
      <c r="Z59" s="4"/>
    </row>
    <row r="60" spans="1:26" ht="14.4" x14ac:dyDescent="0.3">
      <c r="B60" s="77"/>
      <c r="C60" s="234"/>
      <c r="D60" s="289"/>
      <c r="E60" s="234"/>
      <c r="F60" s="234"/>
      <c r="G60" s="234"/>
      <c r="H60" s="373"/>
      <c r="I60" s="235"/>
      <c r="J60" s="289"/>
      <c r="K60" s="289"/>
      <c r="L60" s="289"/>
      <c r="M60" s="289"/>
      <c r="N60" s="289"/>
      <c r="O60" s="289"/>
      <c r="P60" s="236">
        <f t="shared" ref="P60:P62" si="36">SUM(M60:O60)</f>
        <v>0</v>
      </c>
      <c r="Q60" s="289"/>
      <c r="R60" s="289"/>
      <c r="S60" s="289"/>
      <c r="T60" s="289"/>
      <c r="U60" s="289"/>
      <c r="V60" s="289"/>
      <c r="W60" s="289"/>
      <c r="X60" s="238">
        <f t="shared" ref="X60:X62" si="37">SUM(Q60:W60)</f>
        <v>0</v>
      </c>
      <c r="Y60" s="238" t="str">
        <f t="shared" si="35"/>
        <v/>
      </c>
      <c r="Z60" s="4"/>
    </row>
    <row r="61" spans="1:26" ht="14.4" x14ac:dyDescent="0.3">
      <c r="B61" s="77"/>
      <c r="C61" s="234"/>
      <c r="D61" s="289"/>
      <c r="E61" s="234"/>
      <c r="F61" s="234"/>
      <c r="G61" s="234"/>
      <c r="H61" s="373"/>
      <c r="I61" s="235"/>
      <c r="J61" s="289"/>
      <c r="K61" s="289"/>
      <c r="L61" s="289"/>
      <c r="M61" s="289"/>
      <c r="N61" s="289"/>
      <c r="O61" s="289"/>
      <c r="P61" s="236">
        <f t="shared" si="36"/>
        <v>0</v>
      </c>
      <c r="Q61" s="289"/>
      <c r="R61" s="289"/>
      <c r="S61" s="289"/>
      <c r="T61" s="289"/>
      <c r="U61" s="289"/>
      <c r="V61" s="289"/>
      <c r="W61" s="289"/>
      <c r="X61" s="238">
        <f t="shared" si="37"/>
        <v>0</v>
      </c>
      <c r="Y61" s="238" t="str">
        <f t="shared" si="35"/>
        <v/>
      </c>
      <c r="Z61" s="4"/>
    </row>
    <row r="62" spans="1:26" ht="14.4" x14ac:dyDescent="0.3">
      <c r="B62" s="77"/>
      <c r="C62" s="234"/>
      <c r="D62" s="289"/>
      <c r="E62" s="234"/>
      <c r="F62" s="234"/>
      <c r="G62" s="234"/>
      <c r="H62" s="373"/>
      <c r="I62" s="235"/>
      <c r="J62" s="289"/>
      <c r="K62" s="289"/>
      <c r="L62" s="289"/>
      <c r="M62" s="289"/>
      <c r="N62" s="289"/>
      <c r="O62" s="289"/>
      <c r="P62" s="236">
        <f t="shared" si="36"/>
        <v>0</v>
      </c>
      <c r="Q62" s="289"/>
      <c r="R62" s="289"/>
      <c r="S62" s="289"/>
      <c r="T62" s="289"/>
      <c r="U62" s="289"/>
      <c r="V62" s="289"/>
      <c r="W62" s="289"/>
      <c r="X62" s="238">
        <f t="shared" si="37"/>
        <v>0</v>
      </c>
      <c r="Y62" s="238" t="str">
        <f t="shared" si="35"/>
        <v/>
      </c>
      <c r="Z62" s="4"/>
    </row>
    <row r="63" spans="1:26" ht="14.4" x14ac:dyDescent="0.3">
      <c r="B63" s="77"/>
      <c r="C63" s="239"/>
      <c r="D63" s="239"/>
      <c r="E63" s="362"/>
      <c r="F63" s="362"/>
      <c r="G63" s="362"/>
      <c r="H63" s="370"/>
      <c r="I63" s="240"/>
      <c r="J63" s="239"/>
      <c r="K63" s="359"/>
      <c r="L63" s="239"/>
      <c r="M63" s="241">
        <f t="shared" ref="M63:R63" si="38">SUM(M59:M62)</f>
        <v>0</v>
      </c>
      <c r="N63" s="241">
        <f t="shared" si="38"/>
        <v>0</v>
      </c>
      <c r="O63" s="241">
        <f t="shared" si="38"/>
        <v>0</v>
      </c>
      <c r="P63" s="241">
        <f t="shared" si="38"/>
        <v>0</v>
      </c>
      <c r="Q63" s="242">
        <f t="shared" si="38"/>
        <v>0</v>
      </c>
      <c r="R63" s="242">
        <f t="shared" si="38"/>
        <v>0</v>
      </c>
      <c r="S63" s="242">
        <f>SUM(S59:S62)</f>
        <v>0</v>
      </c>
      <c r="T63" s="242">
        <f>SUM(T59:T62)</f>
        <v>0</v>
      </c>
      <c r="U63" s="242">
        <f>SUM(U59:U62)</f>
        <v>0</v>
      </c>
      <c r="V63" s="242">
        <f>SUM(V59:V62)</f>
        <v>0</v>
      </c>
      <c r="W63" s="242">
        <f>SUM(W59:W62)</f>
        <v>0</v>
      </c>
      <c r="X63" s="242">
        <f t="shared" ref="X63" si="39">SUM(X59:X62)</f>
        <v>0</v>
      </c>
      <c r="Y63" s="243"/>
      <c r="Z63" s="4"/>
    </row>
    <row r="64" spans="1:26" ht="14.4" x14ac:dyDescent="0.3">
      <c r="A64" s="197">
        <v>5009</v>
      </c>
      <c r="B64" s="78" t="s">
        <v>385</v>
      </c>
      <c r="C64" s="239"/>
      <c r="D64" s="239"/>
      <c r="E64" s="363"/>
      <c r="F64" s="363"/>
      <c r="G64" s="363"/>
      <c r="H64" s="370"/>
      <c r="I64" s="240"/>
      <c r="J64" s="239"/>
      <c r="K64" s="361"/>
      <c r="L64" s="239"/>
      <c r="M64" s="239"/>
      <c r="N64" s="239"/>
      <c r="O64" s="239"/>
      <c r="P64" s="239"/>
      <c r="Q64" s="246"/>
      <c r="R64" s="246"/>
      <c r="S64" s="246"/>
      <c r="T64" s="246"/>
      <c r="U64" s="246"/>
      <c r="V64" s="246"/>
      <c r="W64" s="246"/>
      <c r="X64" s="246"/>
      <c r="Y64" s="243"/>
      <c r="Z64" s="4"/>
    </row>
    <row r="65" spans="1:26" ht="14.4" x14ac:dyDescent="0.3">
      <c r="B65" s="77"/>
      <c r="C65" s="234"/>
      <c r="D65" s="289"/>
      <c r="E65" s="234"/>
      <c r="F65" s="234"/>
      <c r="G65" s="234"/>
      <c r="H65" s="373"/>
      <c r="I65" s="235"/>
      <c r="J65" s="289"/>
      <c r="K65" s="289"/>
      <c r="L65" s="289"/>
      <c r="M65" s="289"/>
      <c r="N65" s="289"/>
      <c r="O65" s="289"/>
      <c r="P65" s="236">
        <f>SUM(M65:O65)</f>
        <v>0</v>
      </c>
      <c r="Q65" s="289"/>
      <c r="R65" s="289"/>
      <c r="S65" s="289"/>
      <c r="T65" s="289"/>
      <c r="U65" s="289"/>
      <c r="V65" s="289"/>
      <c r="W65" s="289"/>
      <c r="X65" s="238">
        <f>SUM(Q65:W65)</f>
        <v>0</v>
      </c>
      <c r="Y65" s="238" t="str">
        <f t="shared" ref="Y65:Y68" si="40">IFERROR(1-(+X65/P65),"")</f>
        <v/>
      </c>
      <c r="Z65" s="4"/>
    </row>
    <row r="66" spans="1:26" ht="14.4" x14ac:dyDescent="0.3">
      <c r="B66" s="77"/>
      <c r="C66" s="234"/>
      <c r="D66" s="289"/>
      <c r="E66" s="234"/>
      <c r="F66" s="234"/>
      <c r="G66" s="234"/>
      <c r="H66" s="373"/>
      <c r="I66" s="235"/>
      <c r="J66" s="289"/>
      <c r="K66" s="289"/>
      <c r="L66" s="289"/>
      <c r="M66" s="289"/>
      <c r="N66" s="289"/>
      <c r="O66" s="289"/>
      <c r="P66" s="236">
        <f t="shared" ref="P66:P68" si="41">SUM(M66:O66)</f>
        <v>0</v>
      </c>
      <c r="Q66" s="289"/>
      <c r="R66" s="289"/>
      <c r="S66" s="289"/>
      <c r="T66" s="289"/>
      <c r="U66" s="289"/>
      <c r="V66" s="289"/>
      <c r="W66" s="289"/>
      <c r="X66" s="238">
        <f t="shared" ref="X66:X68" si="42">SUM(Q66:W66)</f>
        <v>0</v>
      </c>
      <c r="Y66" s="238" t="str">
        <f t="shared" si="40"/>
        <v/>
      </c>
      <c r="Z66" s="4"/>
    </row>
    <row r="67" spans="1:26" ht="14.4" x14ac:dyDescent="0.3">
      <c r="B67" s="77"/>
      <c r="C67" s="234"/>
      <c r="D67" s="289"/>
      <c r="E67" s="234"/>
      <c r="F67" s="234"/>
      <c r="G67" s="234"/>
      <c r="H67" s="373"/>
      <c r="I67" s="235"/>
      <c r="J67" s="289"/>
      <c r="K67" s="289"/>
      <c r="L67" s="289"/>
      <c r="M67" s="289"/>
      <c r="N67" s="289"/>
      <c r="O67" s="289"/>
      <c r="P67" s="236">
        <f t="shared" si="41"/>
        <v>0</v>
      </c>
      <c r="Q67" s="289"/>
      <c r="R67" s="289"/>
      <c r="S67" s="289"/>
      <c r="T67" s="289"/>
      <c r="U67" s="289"/>
      <c r="V67" s="289"/>
      <c r="W67" s="289"/>
      <c r="X67" s="238">
        <f t="shared" si="42"/>
        <v>0</v>
      </c>
      <c r="Y67" s="238" t="str">
        <f t="shared" si="40"/>
        <v/>
      </c>
      <c r="Z67" s="4"/>
    </row>
    <row r="68" spans="1:26" ht="14.4" x14ac:dyDescent="0.3">
      <c r="B68" s="77"/>
      <c r="C68" s="234"/>
      <c r="D68" s="289"/>
      <c r="E68" s="234"/>
      <c r="F68" s="234"/>
      <c r="G68" s="234"/>
      <c r="H68" s="373"/>
      <c r="I68" s="235"/>
      <c r="J68" s="289"/>
      <c r="K68" s="289"/>
      <c r="L68" s="289"/>
      <c r="M68" s="289"/>
      <c r="N68" s="289"/>
      <c r="O68" s="289"/>
      <c r="P68" s="236">
        <f t="shared" si="41"/>
        <v>0</v>
      </c>
      <c r="Q68" s="289"/>
      <c r="R68" s="289"/>
      <c r="S68" s="289"/>
      <c r="T68" s="289"/>
      <c r="U68" s="289"/>
      <c r="V68" s="289"/>
      <c r="W68" s="289"/>
      <c r="X68" s="238">
        <f t="shared" si="42"/>
        <v>0</v>
      </c>
      <c r="Y68" s="238" t="str">
        <f t="shared" si="40"/>
        <v/>
      </c>
      <c r="Z68" s="4"/>
    </row>
    <row r="69" spans="1:26" ht="14.4" x14ac:dyDescent="0.3">
      <c r="B69" s="77"/>
      <c r="C69" s="239"/>
      <c r="D69" s="239"/>
      <c r="E69" s="362"/>
      <c r="F69" s="362"/>
      <c r="G69" s="362"/>
      <c r="H69" s="370"/>
      <c r="I69" s="240"/>
      <c r="J69" s="239"/>
      <c r="K69" s="359"/>
      <c r="L69" s="239"/>
      <c r="M69" s="241">
        <f t="shared" ref="M69:R69" si="43">SUM(M65:M68)</f>
        <v>0</v>
      </c>
      <c r="N69" s="241">
        <f t="shared" si="43"/>
        <v>0</v>
      </c>
      <c r="O69" s="241">
        <f t="shared" si="43"/>
        <v>0</v>
      </c>
      <c r="P69" s="241">
        <f t="shared" si="43"/>
        <v>0</v>
      </c>
      <c r="Q69" s="242">
        <f t="shared" si="43"/>
        <v>0</v>
      </c>
      <c r="R69" s="242">
        <f t="shared" si="43"/>
        <v>0</v>
      </c>
      <c r="S69" s="242">
        <f>SUM(S65:S68)</f>
        <v>0</v>
      </c>
      <c r="T69" s="242">
        <f>SUM(T65:T68)</f>
        <v>0</v>
      </c>
      <c r="U69" s="242">
        <f>SUM(U65:U68)</f>
        <v>0</v>
      </c>
      <c r="V69" s="242">
        <f>SUM(V65:V68)</f>
        <v>0</v>
      </c>
      <c r="W69" s="242">
        <f>SUM(W65:W68)</f>
        <v>0</v>
      </c>
      <c r="X69" s="242">
        <f t="shared" ref="X69" si="44">SUM(X65:X68)</f>
        <v>0</v>
      </c>
      <c r="Y69" s="243"/>
      <c r="Z69" s="4"/>
    </row>
    <row r="70" spans="1:26" ht="14.4" x14ac:dyDescent="0.3">
      <c r="A70" s="197">
        <v>5010</v>
      </c>
      <c r="B70" s="78" t="s">
        <v>100</v>
      </c>
      <c r="C70" s="239"/>
      <c r="D70" s="239"/>
      <c r="E70" s="363"/>
      <c r="F70" s="363"/>
      <c r="G70" s="363"/>
      <c r="H70" s="370"/>
      <c r="I70" s="240"/>
      <c r="J70" s="239"/>
      <c r="K70" s="361"/>
      <c r="L70" s="239"/>
      <c r="M70" s="239"/>
      <c r="N70" s="239"/>
      <c r="O70" s="239"/>
      <c r="P70" s="239"/>
      <c r="Q70" s="253"/>
      <c r="R70" s="253"/>
      <c r="S70" s="253"/>
      <c r="T70" s="253"/>
      <c r="U70" s="253"/>
      <c r="V70" s="253"/>
      <c r="W70" s="253"/>
      <c r="X70" s="253"/>
      <c r="Y70" s="247"/>
      <c r="Z70" s="4"/>
    </row>
    <row r="71" spans="1:26" ht="14.4" x14ac:dyDescent="0.3">
      <c r="B71" s="77"/>
      <c r="C71" s="234"/>
      <c r="D71" s="289"/>
      <c r="E71" s="234"/>
      <c r="F71" s="234"/>
      <c r="G71" s="234"/>
      <c r="H71" s="373"/>
      <c r="I71" s="235"/>
      <c r="J71" s="289"/>
      <c r="K71" s="289"/>
      <c r="L71" s="289"/>
      <c r="M71" s="289"/>
      <c r="N71" s="289"/>
      <c r="O71" s="289"/>
      <c r="P71" s="236">
        <f>SUM(M71:O71)</f>
        <v>0</v>
      </c>
      <c r="Q71" s="289"/>
      <c r="R71" s="289"/>
      <c r="S71" s="289"/>
      <c r="T71" s="289"/>
      <c r="U71" s="289"/>
      <c r="V71" s="289"/>
      <c r="W71" s="289"/>
      <c r="X71" s="238">
        <f>SUM(Q71:W71)</f>
        <v>0</v>
      </c>
      <c r="Y71" s="238" t="str">
        <f t="shared" ref="Y71:Y74" si="45">IFERROR(1-(+X71/P71),"")</f>
        <v/>
      </c>
      <c r="Z71" s="4"/>
    </row>
    <row r="72" spans="1:26" ht="14.4" x14ac:dyDescent="0.3">
      <c r="B72" s="77"/>
      <c r="C72" s="234"/>
      <c r="D72" s="289"/>
      <c r="E72" s="234"/>
      <c r="F72" s="234"/>
      <c r="G72" s="234"/>
      <c r="H72" s="373"/>
      <c r="I72" s="235"/>
      <c r="J72" s="289"/>
      <c r="K72" s="289"/>
      <c r="L72" s="289"/>
      <c r="M72" s="289"/>
      <c r="N72" s="289"/>
      <c r="O72" s="289"/>
      <c r="P72" s="236">
        <f t="shared" ref="P72:P74" si="46">SUM(M72:O72)</f>
        <v>0</v>
      </c>
      <c r="Q72" s="289"/>
      <c r="R72" s="289"/>
      <c r="S72" s="289"/>
      <c r="T72" s="289"/>
      <c r="U72" s="289"/>
      <c r="V72" s="289"/>
      <c r="W72" s="289"/>
      <c r="X72" s="238">
        <f t="shared" ref="X72:X74" si="47">SUM(Q72:W72)</f>
        <v>0</v>
      </c>
      <c r="Y72" s="238" t="str">
        <f t="shared" si="45"/>
        <v/>
      </c>
      <c r="Z72" s="4"/>
    </row>
    <row r="73" spans="1:26" ht="14.4" x14ac:dyDescent="0.3">
      <c r="B73" s="77"/>
      <c r="C73" s="234"/>
      <c r="D73" s="289"/>
      <c r="E73" s="234"/>
      <c r="F73" s="234"/>
      <c r="G73" s="234"/>
      <c r="H73" s="373"/>
      <c r="I73" s="235"/>
      <c r="J73" s="289"/>
      <c r="K73" s="289"/>
      <c r="L73" s="289"/>
      <c r="M73" s="289"/>
      <c r="N73" s="289"/>
      <c r="O73" s="289"/>
      <c r="P73" s="236">
        <f t="shared" si="46"/>
        <v>0</v>
      </c>
      <c r="Q73" s="289"/>
      <c r="R73" s="289"/>
      <c r="S73" s="289"/>
      <c r="T73" s="289"/>
      <c r="U73" s="289"/>
      <c r="V73" s="289"/>
      <c r="W73" s="289"/>
      <c r="X73" s="238">
        <f t="shared" si="47"/>
        <v>0</v>
      </c>
      <c r="Y73" s="238" t="str">
        <f t="shared" si="45"/>
        <v/>
      </c>
      <c r="Z73" s="4"/>
    </row>
    <row r="74" spans="1:26" ht="14.4" x14ac:dyDescent="0.3">
      <c r="B74" s="77"/>
      <c r="C74" s="234"/>
      <c r="D74" s="289"/>
      <c r="E74" s="234"/>
      <c r="F74" s="234"/>
      <c r="G74" s="234"/>
      <c r="H74" s="373"/>
      <c r="I74" s="235"/>
      <c r="J74" s="289"/>
      <c r="K74" s="289"/>
      <c r="L74" s="289"/>
      <c r="M74" s="289"/>
      <c r="N74" s="289"/>
      <c r="O74" s="289"/>
      <c r="P74" s="236">
        <f t="shared" si="46"/>
        <v>0</v>
      </c>
      <c r="Q74" s="289"/>
      <c r="R74" s="289"/>
      <c r="S74" s="289"/>
      <c r="T74" s="289"/>
      <c r="U74" s="289"/>
      <c r="V74" s="289"/>
      <c r="W74" s="289"/>
      <c r="X74" s="238">
        <f t="shared" si="47"/>
        <v>0</v>
      </c>
      <c r="Y74" s="238" t="str">
        <f t="shared" si="45"/>
        <v/>
      </c>
      <c r="Z74" s="4"/>
    </row>
    <row r="75" spans="1:26" ht="14.4" x14ac:dyDescent="0.3">
      <c r="B75" s="77"/>
      <c r="C75" s="239"/>
      <c r="D75" s="239"/>
      <c r="E75" s="362"/>
      <c r="F75" s="362"/>
      <c r="G75" s="362"/>
      <c r="H75" s="239"/>
      <c r="I75" s="240"/>
      <c r="J75" s="239"/>
      <c r="K75" s="359"/>
      <c r="L75" s="239"/>
      <c r="M75" s="241">
        <f t="shared" ref="M75:R75" si="48">SUM(M71:M74)</f>
        <v>0</v>
      </c>
      <c r="N75" s="241">
        <f t="shared" si="48"/>
        <v>0</v>
      </c>
      <c r="O75" s="241">
        <f t="shared" si="48"/>
        <v>0</v>
      </c>
      <c r="P75" s="241">
        <f t="shared" si="48"/>
        <v>0</v>
      </c>
      <c r="Q75" s="242">
        <f t="shared" si="48"/>
        <v>0</v>
      </c>
      <c r="R75" s="242">
        <f t="shared" si="48"/>
        <v>0</v>
      </c>
      <c r="S75" s="242">
        <f>SUM(S71:S74)</f>
        <v>0</v>
      </c>
      <c r="T75" s="242">
        <f>SUM(T71:T74)</f>
        <v>0</v>
      </c>
      <c r="U75" s="242">
        <f>SUM(U71:U74)</f>
        <v>0</v>
      </c>
      <c r="V75" s="242">
        <f>SUM(V71:V74)</f>
        <v>0</v>
      </c>
      <c r="W75" s="242">
        <f>SUM(W71:W74)</f>
        <v>0</v>
      </c>
      <c r="X75" s="242">
        <f t="shared" ref="X75" si="49">SUM(X71:X74)</f>
        <v>0</v>
      </c>
      <c r="Y75" s="243"/>
      <c r="Z75" s="4"/>
    </row>
    <row r="76" spans="1:26" ht="14.4" x14ac:dyDescent="0.3">
      <c r="A76" s="197">
        <v>5011</v>
      </c>
      <c r="B76" s="78" t="s">
        <v>380</v>
      </c>
      <c r="C76" s="239"/>
      <c r="D76" s="239"/>
      <c r="E76" s="363"/>
      <c r="F76" s="363"/>
      <c r="G76" s="363"/>
      <c r="H76" s="239"/>
      <c r="I76" s="240"/>
      <c r="J76" s="239"/>
      <c r="K76" s="361"/>
      <c r="L76" s="239"/>
      <c r="M76" s="239"/>
      <c r="N76" s="239"/>
      <c r="O76" s="239"/>
      <c r="P76" s="239"/>
      <c r="Q76" s="253"/>
      <c r="R76" s="253"/>
      <c r="S76" s="253"/>
      <c r="T76" s="253"/>
      <c r="U76" s="253"/>
      <c r="V76" s="253"/>
      <c r="W76" s="253"/>
      <c r="X76" s="253"/>
      <c r="Y76" s="247"/>
      <c r="Z76" s="4"/>
    </row>
    <row r="77" spans="1:26" ht="14.4" x14ac:dyDescent="0.3">
      <c r="B77" s="77"/>
      <c r="C77" s="234"/>
      <c r="D77" s="289"/>
      <c r="E77" s="234"/>
      <c r="F77" s="234"/>
      <c r="G77" s="234"/>
      <c r="H77" s="234"/>
      <c r="I77" s="235"/>
      <c r="J77" s="289"/>
      <c r="K77" s="289"/>
      <c r="L77" s="289"/>
      <c r="M77" s="289"/>
      <c r="N77" s="289"/>
      <c r="O77" s="289"/>
      <c r="P77" s="236">
        <f>SUM(M77:O77)</f>
        <v>0</v>
      </c>
      <c r="Q77" s="289"/>
      <c r="R77" s="289"/>
      <c r="S77" s="289"/>
      <c r="T77" s="289"/>
      <c r="U77" s="289"/>
      <c r="V77" s="289"/>
      <c r="W77" s="289"/>
      <c r="X77" s="238">
        <f>SUM(Q77:W77)</f>
        <v>0</v>
      </c>
      <c r="Y77" s="238" t="str">
        <f t="shared" ref="Y77:Y80" si="50">IFERROR(1-(+X77/P77),"")</f>
        <v/>
      </c>
      <c r="Z77" s="4"/>
    </row>
    <row r="78" spans="1:26" ht="14.4" x14ac:dyDescent="0.3">
      <c r="B78" s="77"/>
      <c r="C78" s="234"/>
      <c r="D78" s="289"/>
      <c r="E78" s="234"/>
      <c r="F78" s="234"/>
      <c r="G78" s="234"/>
      <c r="H78" s="234"/>
      <c r="I78" s="235"/>
      <c r="J78" s="289"/>
      <c r="K78" s="289"/>
      <c r="L78" s="289"/>
      <c r="M78" s="289"/>
      <c r="N78" s="289"/>
      <c r="O78" s="289"/>
      <c r="P78" s="236">
        <f t="shared" ref="P78:P80" si="51">SUM(M78:O78)</f>
        <v>0</v>
      </c>
      <c r="Q78" s="289"/>
      <c r="R78" s="289"/>
      <c r="S78" s="289"/>
      <c r="T78" s="289"/>
      <c r="U78" s="289"/>
      <c r="V78" s="289"/>
      <c r="W78" s="289"/>
      <c r="X78" s="238">
        <f t="shared" ref="X78:X80" si="52">SUM(Q78:W78)</f>
        <v>0</v>
      </c>
      <c r="Y78" s="238" t="str">
        <f t="shared" si="50"/>
        <v/>
      </c>
      <c r="Z78" s="4"/>
    </row>
    <row r="79" spans="1:26" ht="14.4" x14ac:dyDescent="0.3">
      <c r="B79" s="77"/>
      <c r="C79" s="234"/>
      <c r="D79" s="289"/>
      <c r="E79" s="234"/>
      <c r="F79" s="234"/>
      <c r="G79" s="234"/>
      <c r="H79" s="234"/>
      <c r="I79" s="235"/>
      <c r="J79" s="289"/>
      <c r="K79" s="289"/>
      <c r="L79" s="289"/>
      <c r="M79" s="289"/>
      <c r="N79" s="289"/>
      <c r="O79" s="289"/>
      <c r="P79" s="236">
        <f t="shared" si="51"/>
        <v>0</v>
      </c>
      <c r="Q79" s="289"/>
      <c r="R79" s="289"/>
      <c r="S79" s="289"/>
      <c r="T79" s="289"/>
      <c r="U79" s="289"/>
      <c r="V79" s="289"/>
      <c r="W79" s="289"/>
      <c r="X79" s="238">
        <f t="shared" si="52"/>
        <v>0</v>
      </c>
      <c r="Y79" s="238" t="str">
        <f t="shared" si="50"/>
        <v/>
      </c>
      <c r="Z79" s="4"/>
    </row>
    <row r="80" spans="1:26" ht="15.75" customHeight="1" x14ac:dyDescent="0.3">
      <c r="B80" s="77"/>
      <c r="C80" s="234"/>
      <c r="D80" s="289"/>
      <c r="E80" s="234"/>
      <c r="F80" s="234"/>
      <c r="G80" s="234"/>
      <c r="H80" s="234"/>
      <c r="I80" s="235"/>
      <c r="J80" s="289"/>
      <c r="K80" s="289"/>
      <c r="L80" s="289"/>
      <c r="M80" s="289"/>
      <c r="N80" s="289"/>
      <c r="O80" s="289"/>
      <c r="P80" s="236">
        <f t="shared" si="51"/>
        <v>0</v>
      </c>
      <c r="Q80" s="289"/>
      <c r="R80" s="289"/>
      <c r="S80" s="289"/>
      <c r="T80" s="289"/>
      <c r="U80" s="289"/>
      <c r="V80" s="289"/>
      <c r="W80" s="289"/>
      <c r="X80" s="238">
        <f t="shared" si="52"/>
        <v>0</v>
      </c>
      <c r="Y80" s="238" t="str">
        <f t="shared" si="50"/>
        <v/>
      </c>
      <c r="Z80" s="4"/>
    </row>
    <row r="81" spans="1:26" ht="15.75" customHeight="1" x14ac:dyDescent="0.3">
      <c r="B81" s="77"/>
      <c r="C81" s="239"/>
      <c r="D81" s="239"/>
      <c r="E81" s="362"/>
      <c r="F81" s="362"/>
      <c r="G81" s="362"/>
      <c r="H81" s="239"/>
      <c r="I81" s="240"/>
      <c r="J81" s="239"/>
      <c r="K81" s="359"/>
      <c r="L81" s="239"/>
      <c r="M81" s="241">
        <f t="shared" ref="M81:R81" si="53">SUM(M77:M80)</f>
        <v>0</v>
      </c>
      <c r="N81" s="241">
        <f t="shared" si="53"/>
        <v>0</v>
      </c>
      <c r="O81" s="241">
        <f t="shared" si="53"/>
        <v>0</v>
      </c>
      <c r="P81" s="241">
        <f t="shared" si="53"/>
        <v>0</v>
      </c>
      <c r="Q81" s="242">
        <f t="shared" si="53"/>
        <v>0</v>
      </c>
      <c r="R81" s="242">
        <f t="shared" si="53"/>
        <v>0</v>
      </c>
      <c r="S81" s="242">
        <f>SUM(S77:S80)</f>
        <v>0</v>
      </c>
      <c r="T81" s="242">
        <f>SUM(T77:T80)</f>
        <v>0</v>
      </c>
      <c r="U81" s="242">
        <f>SUM(U77:U80)</f>
        <v>0</v>
      </c>
      <c r="V81" s="242">
        <f>SUM(V77:V80)</f>
        <v>0</v>
      </c>
      <c r="W81" s="242">
        <f>SUM(W77:W80)</f>
        <v>0</v>
      </c>
      <c r="X81" s="242">
        <f t="shared" ref="X81" si="54">SUM(X77:X80)</f>
        <v>0</v>
      </c>
      <c r="Y81" s="243"/>
      <c r="Z81" s="4"/>
    </row>
    <row r="82" spans="1:26" ht="14.4" x14ac:dyDescent="0.3">
      <c r="A82" s="197">
        <v>5012</v>
      </c>
      <c r="B82" s="78" t="s">
        <v>69</v>
      </c>
      <c r="C82" s="239"/>
      <c r="D82" s="239"/>
      <c r="E82" s="363"/>
      <c r="F82" s="363"/>
      <c r="G82" s="363"/>
      <c r="H82" s="239"/>
      <c r="I82" s="240"/>
      <c r="J82" s="239"/>
      <c r="K82" s="361"/>
      <c r="L82" s="239"/>
      <c r="M82" s="239"/>
      <c r="N82" s="239"/>
      <c r="O82" s="239"/>
      <c r="P82" s="239"/>
      <c r="Q82" s="253"/>
      <c r="R82" s="253"/>
      <c r="S82" s="253"/>
      <c r="T82" s="253"/>
      <c r="U82" s="253"/>
      <c r="V82" s="253"/>
      <c r="W82" s="253"/>
      <c r="X82" s="253"/>
      <c r="Y82" s="247"/>
      <c r="Z82" s="4"/>
    </row>
    <row r="83" spans="1:26" ht="14.4" x14ac:dyDescent="0.3">
      <c r="B83" s="77"/>
      <c r="C83" s="234"/>
      <c r="D83" s="289"/>
      <c r="E83" s="234"/>
      <c r="F83" s="234"/>
      <c r="G83" s="234"/>
      <c r="H83" s="234"/>
      <c r="I83" s="235"/>
      <c r="J83" s="289"/>
      <c r="K83" s="289"/>
      <c r="L83" s="289"/>
      <c r="M83" s="289"/>
      <c r="N83" s="289"/>
      <c r="O83" s="289"/>
      <c r="P83" s="236">
        <f>SUM(M83:O83)</f>
        <v>0</v>
      </c>
      <c r="Q83" s="289"/>
      <c r="R83" s="289"/>
      <c r="S83" s="289"/>
      <c r="T83" s="289"/>
      <c r="U83" s="289"/>
      <c r="V83" s="289"/>
      <c r="W83" s="289"/>
      <c r="X83" s="238">
        <f>SUM(Q83:W83)</f>
        <v>0</v>
      </c>
      <c r="Y83" s="238" t="str">
        <f t="shared" ref="Y83:Y86" si="55">IFERROR(1-(+X83/P83),"")</f>
        <v/>
      </c>
      <c r="Z83" s="4"/>
    </row>
    <row r="84" spans="1:26" ht="15.75" customHeight="1" x14ac:dyDescent="0.3">
      <c r="B84" s="77"/>
      <c r="C84" s="234"/>
      <c r="D84" s="289"/>
      <c r="E84" s="234"/>
      <c r="F84" s="234"/>
      <c r="G84" s="234"/>
      <c r="H84" s="234"/>
      <c r="I84" s="235"/>
      <c r="J84" s="289"/>
      <c r="K84" s="289"/>
      <c r="L84" s="289"/>
      <c r="M84" s="289"/>
      <c r="N84" s="289"/>
      <c r="O84" s="289"/>
      <c r="P84" s="236">
        <f t="shared" ref="P84:P86" si="56">SUM(M84:O84)</f>
        <v>0</v>
      </c>
      <c r="Q84" s="289"/>
      <c r="R84" s="289"/>
      <c r="S84" s="289"/>
      <c r="T84" s="289"/>
      <c r="U84" s="289"/>
      <c r="V84" s="289"/>
      <c r="W84" s="289"/>
      <c r="X84" s="238">
        <f t="shared" ref="X84:X86" si="57">SUM(Q84:W84)</f>
        <v>0</v>
      </c>
      <c r="Y84" s="238" t="str">
        <f t="shared" si="55"/>
        <v/>
      </c>
      <c r="Z84" s="4"/>
    </row>
    <row r="85" spans="1:26" ht="14.4" x14ac:dyDescent="0.3">
      <c r="B85" s="77"/>
      <c r="C85" s="234"/>
      <c r="D85" s="289"/>
      <c r="E85" s="234"/>
      <c r="F85" s="234"/>
      <c r="G85" s="234"/>
      <c r="H85" s="234"/>
      <c r="I85" s="235"/>
      <c r="J85" s="289"/>
      <c r="K85" s="289"/>
      <c r="L85" s="289"/>
      <c r="M85" s="289"/>
      <c r="N85" s="289"/>
      <c r="O85" s="289"/>
      <c r="P85" s="236">
        <f t="shared" si="56"/>
        <v>0</v>
      </c>
      <c r="Q85" s="289"/>
      <c r="R85" s="289"/>
      <c r="S85" s="289"/>
      <c r="T85" s="289"/>
      <c r="U85" s="289"/>
      <c r="V85" s="289"/>
      <c r="W85" s="289"/>
      <c r="X85" s="238">
        <f t="shared" si="57"/>
        <v>0</v>
      </c>
      <c r="Y85" s="238" t="str">
        <f t="shared" si="55"/>
        <v/>
      </c>
      <c r="Z85" s="4"/>
    </row>
    <row r="86" spans="1:26" ht="14.4" x14ac:dyDescent="0.3">
      <c r="B86" s="77"/>
      <c r="C86" s="234"/>
      <c r="D86" s="289"/>
      <c r="E86" s="234"/>
      <c r="F86" s="234"/>
      <c r="G86" s="234"/>
      <c r="H86" s="234"/>
      <c r="I86" s="235"/>
      <c r="J86" s="289"/>
      <c r="K86" s="289"/>
      <c r="L86" s="289"/>
      <c r="M86" s="289"/>
      <c r="N86" s="289"/>
      <c r="O86" s="289"/>
      <c r="P86" s="236">
        <f t="shared" si="56"/>
        <v>0</v>
      </c>
      <c r="Q86" s="289"/>
      <c r="R86" s="289"/>
      <c r="S86" s="289"/>
      <c r="T86" s="289"/>
      <c r="U86" s="289"/>
      <c r="V86" s="289"/>
      <c r="W86" s="289"/>
      <c r="X86" s="238">
        <f t="shared" si="57"/>
        <v>0</v>
      </c>
      <c r="Y86" s="238" t="str">
        <f t="shared" si="55"/>
        <v/>
      </c>
      <c r="Z86" s="4"/>
    </row>
    <row r="87" spans="1:26" ht="14.4" x14ac:dyDescent="0.3">
      <c r="B87" s="77"/>
      <c r="C87" s="239"/>
      <c r="D87" s="239"/>
      <c r="E87" s="362"/>
      <c r="F87" s="362"/>
      <c r="G87" s="362"/>
      <c r="H87" s="239"/>
      <c r="I87" s="240"/>
      <c r="J87" s="239"/>
      <c r="K87" s="359"/>
      <c r="L87" s="239"/>
      <c r="M87" s="241">
        <f t="shared" ref="M87:R87" si="58">SUM(M83:M86)</f>
        <v>0</v>
      </c>
      <c r="N87" s="241">
        <f t="shared" si="58"/>
        <v>0</v>
      </c>
      <c r="O87" s="241">
        <f t="shared" si="58"/>
        <v>0</v>
      </c>
      <c r="P87" s="241">
        <f t="shared" si="58"/>
        <v>0</v>
      </c>
      <c r="Q87" s="242">
        <f t="shared" si="58"/>
        <v>0</v>
      </c>
      <c r="R87" s="242">
        <f t="shared" si="58"/>
        <v>0</v>
      </c>
      <c r="S87" s="242">
        <f>SUM(S83:S86)</f>
        <v>0</v>
      </c>
      <c r="T87" s="242">
        <f>SUM(T83:T86)</f>
        <v>0</v>
      </c>
      <c r="U87" s="242">
        <f>SUM(U83:U86)</f>
        <v>0</v>
      </c>
      <c r="V87" s="242">
        <f>SUM(V83:V86)</f>
        <v>0</v>
      </c>
      <c r="W87" s="242">
        <f>SUM(W83:W86)</f>
        <v>0</v>
      </c>
      <c r="X87" s="242">
        <f t="shared" ref="X87" si="59">SUM(X83:X86)</f>
        <v>0</v>
      </c>
      <c r="Y87" s="243"/>
      <c r="Z87" s="34"/>
    </row>
    <row r="88" spans="1:26" ht="14.4" x14ac:dyDescent="0.3">
      <c r="A88" s="197">
        <v>5013</v>
      </c>
      <c r="B88" s="77" t="s">
        <v>80</v>
      </c>
      <c r="C88" s="239"/>
      <c r="D88" s="239"/>
      <c r="E88" s="363"/>
      <c r="F88" s="363"/>
      <c r="G88" s="363"/>
      <c r="H88" s="239"/>
      <c r="I88" s="240"/>
      <c r="J88" s="239"/>
      <c r="K88" s="361"/>
      <c r="L88" s="239"/>
      <c r="M88" s="239"/>
      <c r="N88" s="239"/>
      <c r="O88" s="239"/>
      <c r="P88" s="239"/>
      <c r="Q88" s="253"/>
      <c r="R88" s="253"/>
      <c r="S88" s="253"/>
      <c r="T88" s="253"/>
      <c r="U88" s="253"/>
      <c r="V88" s="253"/>
      <c r="W88" s="253"/>
      <c r="X88" s="253"/>
      <c r="Y88" s="247"/>
      <c r="Z88" s="34"/>
    </row>
    <row r="89" spans="1:26" ht="14.4" x14ac:dyDescent="0.3">
      <c r="B89" s="77"/>
      <c r="C89" s="234"/>
      <c r="D89" s="289"/>
      <c r="E89" s="234"/>
      <c r="F89" s="234"/>
      <c r="G89" s="234"/>
      <c r="H89" s="234"/>
      <c r="I89" s="235"/>
      <c r="J89" s="289"/>
      <c r="K89" s="289"/>
      <c r="L89" s="289"/>
      <c r="M89" s="289"/>
      <c r="N89" s="289"/>
      <c r="O89" s="289"/>
      <c r="P89" s="236">
        <f>SUM(M89:O89)</f>
        <v>0</v>
      </c>
      <c r="Q89" s="289"/>
      <c r="R89" s="289"/>
      <c r="S89" s="289"/>
      <c r="T89" s="289"/>
      <c r="U89" s="289"/>
      <c r="V89" s="289"/>
      <c r="W89" s="289"/>
      <c r="X89" s="238">
        <f>SUM(Q89:W89)</f>
        <v>0</v>
      </c>
      <c r="Y89" s="238" t="str">
        <f t="shared" ref="Y89:Y92" si="60">IFERROR(1-(+X89/P89),"")</f>
        <v/>
      </c>
      <c r="Z89" s="34"/>
    </row>
    <row r="90" spans="1:26" ht="14.4" x14ac:dyDescent="0.3">
      <c r="B90" s="77"/>
      <c r="C90" s="234"/>
      <c r="D90" s="289"/>
      <c r="E90" s="234"/>
      <c r="F90" s="234"/>
      <c r="G90" s="234"/>
      <c r="H90" s="234"/>
      <c r="I90" s="235"/>
      <c r="J90" s="289"/>
      <c r="K90" s="289"/>
      <c r="L90" s="289"/>
      <c r="M90" s="289"/>
      <c r="N90" s="289"/>
      <c r="O90" s="289"/>
      <c r="P90" s="236">
        <f t="shared" ref="P90:P92" si="61">SUM(M90:O90)</f>
        <v>0</v>
      </c>
      <c r="Q90" s="289"/>
      <c r="R90" s="289"/>
      <c r="S90" s="289"/>
      <c r="T90" s="289"/>
      <c r="U90" s="289"/>
      <c r="V90" s="289"/>
      <c r="W90" s="289"/>
      <c r="X90" s="238">
        <f t="shared" ref="X90:X92" si="62">SUM(Q90:W90)</f>
        <v>0</v>
      </c>
      <c r="Y90" s="238" t="str">
        <f t="shared" si="60"/>
        <v/>
      </c>
      <c r="Z90" s="34"/>
    </row>
    <row r="91" spans="1:26" ht="14.4" x14ac:dyDescent="0.3">
      <c r="B91" s="77"/>
      <c r="C91" s="234"/>
      <c r="D91" s="289"/>
      <c r="E91" s="234"/>
      <c r="F91" s="234"/>
      <c r="G91" s="234"/>
      <c r="H91" s="234"/>
      <c r="I91" s="235"/>
      <c r="J91" s="289"/>
      <c r="K91" s="289"/>
      <c r="L91" s="289"/>
      <c r="M91" s="289"/>
      <c r="N91" s="289"/>
      <c r="O91" s="289"/>
      <c r="P91" s="236">
        <f t="shared" si="61"/>
        <v>0</v>
      </c>
      <c r="Q91" s="289"/>
      <c r="R91" s="289"/>
      <c r="S91" s="289"/>
      <c r="T91" s="289"/>
      <c r="U91" s="289"/>
      <c r="V91" s="289"/>
      <c r="W91" s="289"/>
      <c r="X91" s="238">
        <f t="shared" si="62"/>
        <v>0</v>
      </c>
      <c r="Y91" s="238" t="str">
        <f t="shared" si="60"/>
        <v/>
      </c>
      <c r="Z91" s="34"/>
    </row>
    <row r="92" spans="1:26" ht="14.4" x14ac:dyDescent="0.3">
      <c r="B92" s="77"/>
      <c r="C92" s="234"/>
      <c r="D92" s="289"/>
      <c r="E92" s="234"/>
      <c r="F92" s="234"/>
      <c r="G92" s="234"/>
      <c r="H92" s="234"/>
      <c r="I92" s="235"/>
      <c r="J92" s="289"/>
      <c r="K92" s="289"/>
      <c r="L92" s="289"/>
      <c r="M92" s="289"/>
      <c r="N92" s="289"/>
      <c r="O92" s="289"/>
      <c r="P92" s="236">
        <f t="shared" si="61"/>
        <v>0</v>
      </c>
      <c r="Q92" s="289"/>
      <c r="R92" s="289"/>
      <c r="S92" s="289"/>
      <c r="T92" s="289"/>
      <c r="U92" s="289"/>
      <c r="V92" s="289"/>
      <c r="W92" s="289"/>
      <c r="X92" s="238">
        <f t="shared" si="62"/>
        <v>0</v>
      </c>
      <c r="Y92" s="238" t="str">
        <f t="shared" si="60"/>
        <v/>
      </c>
      <c r="Z92" s="34"/>
    </row>
    <row r="93" spans="1:26" ht="14.4" x14ac:dyDescent="0.3">
      <c r="B93" s="77"/>
      <c r="C93" s="239"/>
      <c r="D93" s="239"/>
      <c r="E93" s="362"/>
      <c r="F93" s="362"/>
      <c r="G93" s="362"/>
      <c r="H93" s="239"/>
      <c r="I93" s="240"/>
      <c r="J93" s="239"/>
      <c r="K93" s="359"/>
      <c r="L93" s="239"/>
      <c r="M93" s="241">
        <f t="shared" ref="M93:R93" si="63">SUM(M89:M92)</f>
        <v>0</v>
      </c>
      <c r="N93" s="241">
        <f t="shared" si="63"/>
        <v>0</v>
      </c>
      <c r="O93" s="241">
        <f t="shared" si="63"/>
        <v>0</v>
      </c>
      <c r="P93" s="241">
        <f t="shared" si="63"/>
        <v>0</v>
      </c>
      <c r="Q93" s="242">
        <f t="shared" si="63"/>
        <v>0</v>
      </c>
      <c r="R93" s="242">
        <f t="shared" si="63"/>
        <v>0</v>
      </c>
      <c r="S93" s="242">
        <f>SUM(S89:S92)</f>
        <v>0</v>
      </c>
      <c r="T93" s="242">
        <f>SUM(T89:T92)</f>
        <v>0</v>
      </c>
      <c r="U93" s="242">
        <f>SUM(U89:U92)</f>
        <v>0</v>
      </c>
      <c r="V93" s="242">
        <f>SUM(V89:V92)</f>
        <v>0</v>
      </c>
      <c r="W93" s="242">
        <f>SUM(W89:W92)</f>
        <v>0</v>
      </c>
      <c r="X93" s="242">
        <f t="shared" ref="X93" si="64">SUM(X89:X92)</f>
        <v>0</v>
      </c>
      <c r="Y93" s="243"/>
      <c r="Z93" s="34"/>
    </row>
    <row r="94" spans="1:26" ht="14.4" x14ac:dyDescent="0.3">
      <c r="A94" s="197">
        <v>5014</v>
      </c>
      <c r="B94" s="77" t="s">
        <v>82</v>
      </c>
      <c r="C94" s="239"/>
      <c r="D94" s="239"/>
      <c r="E94" s="363"/>
      <c r="F94" s="363"/>
      <c r="G94" s="363"/>
      <c r="H94" s="239"/>
      <c r="I94" s="240"/>
      <c r="J94" s="239"/>
      <c r="K94" s="361"/>
      <c r="L94" s="239"/>
      <c r="M94" s="239"/>
      <c r="N94" s="239"/>
      <c r="O94" s="239"/>
      <c r="P94" s="239"/>
      <c r="Q94" s="253"/>
      <c r="R94" s="253"/>
      <c r="S94" s="253"/>
      <c r="T94" s="253"/>
      <c r="U94" s="253"/>
      <c r="V94" s="253"/>
      <c r="W94" s="253"/>
      <c r="X94" s="253"/>
      <c r="Y94" s="247"/>
      <c r="Z94" s="34"/>
    </row>
    <row r="95" spans="1:26" ht="14.4" x14ac:dyDescent="0.3">
      <c r="B95" s="77"/>
      <c r="C95" s="234"/>
      <c r="D95" s="289"/>
      <c r="E95" s="234"/>
      <c r="F95" s="234"/>
      <c r="G95" s="234"/>
      <c r="H95" s="234"/>
      <c r="I95" s="235"/>
      <c r="J95" s="289"/>
      <c r="K95" s="289"/>
      <c r="L95" s="289"/>
      <c r="M95" s="289"/>
      <c r="N95" s="289"/>
      <c r="O95" s="289"/>
      <c r="P95" s="236">
        <f>SUM(M95:O95)</f>
        <v>0</v>
      </c>
      <c r="Q95" s="289"/>
      <c r="R95" s="289"/>
      <c r="S95" s="289"/>
      <c r="T95" s="289"/>
      <c r="U95" s="289"/>
      <c r="V95" s="289"/>
      <c r="W95" s="289"/>
      <c r="X95" s="238">
        <f>SUM(Q95:W95)</f>
        <v>0</v>
      </c>
      <c r="Y95" s="238" t="str">
        <f t="shared" ref="Y95:Y98" si="65">IFERROR(1-(+X95/P95),"")</f>
        <v/>
      </c>
      <c r="Z95" s="34"/>
    </row>
    <row r="96" spans="1:26" ht="14.4" x14ac:dyDescent="0.3">
      <c r="B96" s="77"/>
      <c r="C96" s="234"/>
      <c r="D96" s="289"/>
      <c r="E96" s="234"/>
      <c r="F96" s="234"/>
      <c r="G96" s="234"/>
      <c r="H96" s="234"/>
      <c r="I96" s="235"/>
      <c r="J96" s="289"/>
      <c r="K96" s="289"/>
      <c r="L96" s="289"/>
      <c r="M96" s="289"/>
      <c r="N96" s="289"/>
      <c r="O96" s="289"/>
      <c r="P96" s="236">
        <f t="shared" ref="P96:P98" si="66">SUM(M96:O96)</f>
        <v>0</v>
      </c>
      <c r="Q96" s="289"/>
      <c r="R96" s="289"/>
      <c r="S96" s="289"/>
      <c r="T96" s="289"/>
      <c r="U96" s="289"/>
      <c r="V96" s="289"/>
      <c r="W96" s="289"/>
      <c r="X96" s="238">
        <f t="shared" ref="X96:X98" si="67">SUM(Q96:W96)</f>
        <v>0</v>
      </c>
      <c r="Y96" s="238" t="str">
        <f t="shared" si="65"/>
        <v/>
      </c>
      <c r="Z96" s="34"/>
    </row>
    <row r="97" spans="1:26" ht="14.4" x14ac:dyDescent="0.3">
      <c r="B97" s="77"/>
      <c r="C97" s="234"/>
      <c r="D97" s="289"/>
      <c r="E97" s="234"/>
      <c r="F97" s="234"/>
      <c r="G97" s="234"/>
      <c r="H97" s="234"/>
      <c r="I97" s="235"/>
      <c r="J97" s="289"/>
      <c r="K97" s="289"/>
      <c r="L97" s="289"/>
      <c r="M97" s="289"/>
      <c r="N97" s="289"/>
      <c r="O97" s="289"/>
      <c r="P97" s="236">
        <f t="shared" si="66"/>
        <v>0</v>
      </c>
      <c r="Q97" s="289"/>
      <c r="R97" s="289"/>
      <c r="S97" s="289"/>
      <c r="T97" s="289"/>
      <c r="U97" s="289"/>
      <c r="V97" s="289"/>
      <c r="W97" s="289"/>
      <c r="X97" s="238">
        <f t="shared" si="67"/>
        <v>0</v>
      </c>
      <c r="Y97" s="238" t="str">
        <f t="shared" si="65"/>
        <v/>
      </c>
      <c r="Z97" s="34"/>
    </row>
    <row r="98" spans="1:26" ht="14.4" x14ac:dyDescent="0.3">
      <c r="B98" s="77"/>
      <c r="C98" s="234"/>
      <c r="D98" s="289"/>
      <c r="E98" s="234"/>
      <c r="F98" s="234"/>
      <c r="G98" s="234"/>
      <c r="H98" s="234"/>
      <c r="I98" s="235"/>
      <c r="J98" s="289"/>
      <c r="K98" s="289"/>
      <c r="L98" s="289"/>
      <c r="M98" s="289"/>
      <c r="N98" s="289"/>
      <c r="O98" s="289"/>
      <c r="P98" s="236">
        <f t="shared" si="66"/>
        <v>0</v>
      </c>
      <c r="Q98" s="289"/>
      <c r="R98" s="289"/>
      <c r="S98" s="289"/>
      <c r="T98" s="289"/>
      <c r="U98" s="289"/>
      <c r="V98" s="289"/>
      <c r="W98" s="289"/>
      <c r="X98" s="238">
        <f t="shared" si="67"/>
        <v>0</v>
      </c>
      <c r="Y98" s="238" t="str">
        <f t="shared" si="65"/>
        <v/>
      </c>
      <c r="Z98" s="34"/>
    </row>
    <row r="99" spans="1:26" ht="14.4" x14ac:dyDescent="0.3">
      <c r="B99" s="77"/>
      <c r="C99" s="239"/>
      <c r="D99" s="239"/>
      <c r="E99" s="239"/>
      <c r="F99" s="239"/>
      <c r="G99" s="239"/>
      <c r="H99" s="239"/>
      <c r="I99" s="240"/>
      <c r="J99" s="239"/>
      <c r="K99" s="239"/>
      <c r="L99" s="239"/>
      <c r="M99" s="241">
        <f t="shared" ref="M99:R99" si="68">SUM(M95:M98)</f>
        <v>0</v>
      </c>
      <c r="N99" s="241">
        <f t="shared" si="68"/>
        <v>0</v>
      </c>
      <c r="O99" s="241">
        <f t="shared" si="68"/>
        <v>0</v>
      </c>
      <c r="P99" s="241">
        <f t="shared" si="68"/>
        <v>0</v>
      </c>
      <c r="Q99" s="242">
        <f t="shared" si="68"/>
        <v>0</v>
      </c>
      <c r="R99" s="242">
        <f t="shared" si="68"/>
        <v>0</v>
      </c>
      <c r="S99" s="242">
        <f>SUM(S95:S98)</f>
        <v>0</v>
      </c>
      <c r="T99" s="242">
        <f>SUM(T95:T98)</f>
        <v>0</v>
      </c>
      <c r="U99" s="242">
        <f>SUM(U95:U98)</f>
        <v>0</v>
      </c>
      <c r="V99" s="242">
        <f>SUM(V95:V98)</f>
        <v>0</v>
      </c>
      <c r="W99" s="242">
        <f>SUM(W95:W98)</f>
        <v>0</v>
      </c>
      <c r="X99" s="242">
        <f t="shared" ref="X99" si="69">SUM(X95:X98)</f>
        <v>0</v>
      </c>
      <c r="Y99" s="243"/>
      <c r="Z99" s="34"/>
    </row>
    <row r="100" spans="1:26" thickBot="1" x14ac:dyDescent="0.35">
      <c r="B100" s="77"/>
      <c r="C100" s="239"/>
      <c r="D100" s="239"/>
      <c r="E100" s="239"/>
      <c r="F100" s="239"/>
      <c r="G100" s="239"/>
      <c r="H100" s="239"/>
      <c r="I100" s="240"/>
      <c r="J100" s="239"/>
      <c r="K100" s="239"/>
      <c r="L100" s="239"/>
      <c r="M100" s="239"/>
      <c r="N100" s="239"/>
      <c r="O100" s="239"/>
      <c r="P100" s="239"/>
      <c r="Q100" s="253"/>
      <c r="R100" s="253"/>
      <c r="S100" s="253"/>
      <c r="T100" s="253"/>
      <c r="U100" s="253"/>
      <c r="V100" s="253"/>
      <c r="W100" s="253"/>
      <c r="X100" s="253"/>
      <c r="Y100" s="247"/>
      <c r="Z100" s="34"/>
    </row>
    <row r="101" spans="1:26" thickBot="1" x14ac:dyDescent="0.35">
      <c r="A101" s="197">
        <v>5015</v>
      </c>
      <c r="B101" s="77" t="s">
        <v>86</v>
      </c>
      <c r="C101" s="239"/>
      <c r="D101" s="239"/>
      <c r="E101" s="239"/>
      <c r="F101" s="239"/>
      <c r="G101" s="239"/>
      <c r="H101" s="249"/>
      <c r="I101" s="250"/>
      <c r="J101" s="249"/>
      <c r="K101" s="249"/>
      <c r="L101" s="249"/>
      <c r="M101" s="251">
        <f t="shared" ref="M101:W101" si="70">M21+M27+M33+M39+M45+M51+M57+M63+M69+M74+M81+M87+M93+M99</f>
        <v>0</v>
      </c>
      <c r="N101" s="251">
        <f t="shared" si="70"/>
        <v>0</v>
      </c>
      <c r="O101" s="251">
        <f t="shared" si="70"/>
        <v>0</v>
      </c>
      <c r="P101" s="251">
        <f t="shared" si="70"/>
        <v>0</v>
      </c>
      <c r="Q101" s="251">
        <f t="shared" si="70"/>
        <v>0</v>
      </c>
      <c r="R101" s="251">
        <f t="shared" si="70"/>
        <v>0</v>
      </c>
      <c r="S101" s="251">
        <f t="shared" si="70"/>
        <v>0</v>
      </c>
      <c r="T101" s="251">
        <f t="shared" si="70"/>
        <v>0</v>
      </c>
      <c r="U101" s="251">
        <f t="shared" si="70"/>
        <v>0</v>
      </c>
      <c r="V101" s="251">
        <f t="shared" si="70"/>
        <v>0</v>
      </c>
      <c r="W101" s="251">
        <f t="shared" si="70"/>
        <v>0</v>
      </c>
      <c r="X101" s="251">
        <f>X21+X27+X33+X39+X45+X51+X57+X63+X69+X74+X81+X87+X93+X99</f>
        <v>0</v>
      </c>
      <c r="Y101" s="238" t="str">
        <f t="shared" ref="Y101" si="71">IFERROR(1-(+X101/P101),"")</f>
        <v/>
      </c>
      <c r="Z101" s="34"/>
    </row>
    <row r="102" spans="1:26" ht="14.4" x14ac:dyDescent="0.3">
      <c r="B102" s="34"/>
      <c r="C102" s="247"/>
      <c r="D102" s="247"/>
      <c r="E102" s="247"/>
      <c r="F102" s="247"/>
      <c r="G102" s="247"/>
      <c r="H102" s="247"/>
      <c r="I102" s="252"/>
      <c r="J102" s="247"/>
      <c r="K102" s="247"/>
      <c r="L102" s="247"/>
      <c r="M102" s="247"/>
      <c r="N102" s="247"/>
      <c r="O102" s="247"/>
      <c r="P102" s="247"/>
      <c r="Q102" s="243"/>
      <c r="R102" s="243"/>
      <c r="S102" s="243"/>
      <c r="T102" s="243"/>
      <c r="U102" s="243"/>
      <c r="V102" s="243"/>
      <c r="W102" s="243"/>
      <c r="X102" s="243"/>
      <c r="Y102" s="243"/>
      <c r="Z102" s="34"/>
    </row>
    <row r="103" spans="1:26" ht="29.4" thickBot="1" x14ac:dyDescent="0.35">
      <c r="A103" s="197">
        <v>5016</v>
      </c>
      <c r="B103" s="206" t="s">
        <v>403</v>
      </c>
      <c r="C103" s="247"/>
      <c r="D103" s="247"/>
      <c r="E103" s="247"/>
      <c r="F103" s="247"/>
      <c r="G103" s="247"/>
      <c r="H103" s="247"/>
      <c r="I103" s="252"/>
      <c r="J103" s="247"/>
      <c r="K103" s="247"/>
      <c r="L103" s="247"/>
      <c r="M103" s="247"/>
      <c r="N103" s="247"/>
      <c r="O103" s="247"/>
      <c r="P103" s="247"/>
      <c r="Q103" s="243"/>
      <c r="R103" s="243"/>
      <c r="S103" s="243"/>
      <c r="T103" s="243"/>
      <c r="U103" s="243"/>
      <c r="V103" s="253"/>
      <c r="W103" s="205" t="s">
        <v>334</v>
      </c>
      <c r="X103" s="289"/>
      <c r="Y103" s="89" t="s">
        <v>412</v>
      </c>
      <c r="Z103" s="34"/>
    </row>
    <row r="104" spans="1:26" thickBot="1" x14ac:dyDescent="0.35">
      <c r="A104" s="197">
        <v>5017</v>
      </c>
      <c r="B104" s="206" t="s">
        <v>361</v>
      </c>
      <c r="C104" s="287"/>
      <c r="D104" s="276"/>
      <c r="E104" s="276"/>
      <c r="F104" s="247"/>
      <c r="G104" s="247"/>
      <c r="H104" s="247"/>
      <c r="I104" s="252"/>
      <c r="J104" s="247"/>
      <c r="K104" s="247"/>
      <c r="L104" s="247"/>
      <c r="M104" s="247"/>
      <c r="N104" s="247"/>
      <c r="O104" s="247"/>
      <c r="P104" s="247"/>
      <c r="Q104" s="243"/>
      <c r="R104" s="243"/>
      <c r="S104" s="253"/>
      <c r="T104" s="253"/>
      <c r="U104" s="254"/>
      <c r="V104" s="253"/>
      <c r="W104" s="253"/>
      <c r="X104" s="239" t="str">
        <f>IFERROR(+X103/V101,"")</f>
        <v/>
      </c>
      <c r="Y104" s="243"/>
      <c r="Z104" s="34"/>
    </row>
    <row r="105" spans="1:26" thickBot="1" x14ac:dyDescent="0.35">
      <c r="A105" s="197">
        <v>5018</v>
      </c>
      <c r="B105" s="206" t="s">
        <v>503</v>
      </c>
      <c r="C105" s="347"/>
      <c r="D105" s="247"/>
      <c r="E105" s="247"/>
      <c r="F105" s="247"/>
      <c r="G105" s="247"/>
      <c r="H105" s="247"/>
      <c r="I105" s="252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34"/>
    </row>
    <row r="106" spans="1:26" ht="14.4" x14ac:dyDescent="0.3">
      <c r="B106" s="34"/>
      <c r="C106" s="34"/>
      <c r="D106" s="34"/>
      <c r="E106" s="34"/>
      <c r="F106" s="34"/>
      <c r="G106" s="34"/>
      <c r="H106" s="34"/>
      <c r="I106" s="159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4.4" x14ac:dyDescent="0.3">
      <c r="B107" s="34"/>
      <c r="C107" s="34"/>
      <c r="D107" s="34"/>
      <c r="E107" s="34"/>
      <c r="F107" s="34"/>
      <c r="G107" s="34"/>
      <c r="H107" s="34"/>
      <c r="I107" s="159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4.4" x14ac:dyDescent="0.3">
      <c r="B108" s="34"/>
      <c r="C108" s="34"/>
      <c r="D108" s="34"/>
      <c r="E108" s="34"/>
      <c r="F108" s="34"/>
      <c r="G108" s="34"/>
      <c r="H108" s="34"/>
      <c r="I108" s="159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4.4" x14ac:dyDescent="0.3">
      <c r="B109" s="34"/>
      <c r="C109" s="34"/>
      <c r="D109" s="34"/>
      <c r="E109" s="34"/>
      <c r="F109" s="34"/>
      <c r="G109" s="34"/>
      <c r="H109" s="34"/>
      <c r="I109" s="159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4.4" x14ac:dyDescent="0.3">
      <c r="B110" s="34"/>
      <c r="C110" s="34"/>
      <c r="D110" s="34"/>
      <c r="E110" s="34"/>
      <c r="F110" s="34"/>
      <c r="G110" s="34"/>
      <c r="H110" s="34"/>
      <c r="I110" s="159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4.4" x14ac:dyDescent="0.3">
      <c r="B111" s="34"/>
      <c r="C111" s="34"/>
      <c r="D111" s="34"/>
      <c r="E111" s="34"/>
      <c r="F111" s="34"/>
      <c r="G111" s="34"/>
      <c r="H111" s="34"/>
      <c r="I111" s="159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4.4" x14ac:dyDescent="0.3">
      <c r="B112" s="34"/>
      <c r="C112" s="34"/>
      <c r="D112" s="34"/>
      <c r="E112" s="34"/>
      <c r="F112" s="34"/>
      <c r="G112" s="34"/>
      <c r="H112" s="34"/>
      <c r="I112" s="159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2:26" ht="14.4" x14ac:dyDescent="0.3">
      <c r="B113" s="34"/>
      <c r="C113" s="34"/>
      <c r="D113" s="34"/>
      <c r="E113" s="34"/>
      <c r="F113" s="34"/>
      <c r="G113" s="34"/>
      <c r="H113" s="34"/>
      <c r="I113" s="159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2:26" ht="14.4" x14ac:dyDescent="0.3">
      <c r="B114" s="34"/>
      <c r="C114" s="34"/>
      <c r="D114" s="34"/>
      <c r="E114" s="34"/>
      <c r="F114" s="34"/>
      <c r="G114" s="34"/>
      <c r="H114" s="34"/>
      <c r="I114" s="159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2:26" ht="14.4" x14ac:dyDescent="0.3">
      <c r="B115" s="34"/>
      <c r="C115" s="34"/>
      <c r="D115" s="34"/>
      <c r="E115" s="34"/>
      <c r="F115" s="34"/>
      <c r="G115" s="34"/>
      <c r="H115" s="34"/>
      <c r="I115" s="159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2:26" ht="14.4" x14ac:dyDescent="0.3">
      <c r="B116" s="34"/>
      <c r="C116" s="34"/>
      <c r="D116" s="34"/>
      <c r="E116" s="34"/>
      <c r="F116" s="34"/>
      <c r="G116" s="34"/>
      <c r="H116" s="34"/>
      <c r="I116" s="159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2:26" ht="14.4" x14ac:dyDescent="0.3">
      <c r="B117" s="34"/>
      <c r="C117" s="34"/>
      <c r="D117" s="34"/>
      <c r="E117" s="34"/>
      <c r="F117" s="34"/>
      <c r="G117" s="34"/>
      <c r="H117" s="34"/>
      <c r="I117" s="159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2:26" ht="14.4" x14ac:dyDescent="0.3">
      <c r="B118" s="34"/>
      <c r="C118" s="34"/>
      <c r="D118" s="34"/>
      <c r="E118" s="34"/>
      <c r="F118" s="34"/>
      <c r="G118" s="34"/>
      <c r="H118" s="34"/>
      <c r="I118" s="159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2:26" ht="14.4" x14ac:dyDescent="0.3">
      <c r="B119" s="34"/>
      <c r="C119" s="34"/>
      <c r="D119" s="34"/>
      <c r="E119" s="34"/>
      <c r="F119" s="34"/>
      <c r="G119" s="34"/>
      <c r="H119" s="34"/>
      <c r="I119" s="159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2:26" ht="14.4" x14ac:dyDescent="0.3">
      <c r="B120" s="34"/>
      <c r="C120" s="34"/>
      <c r="D120" s="34"/>
      <c r="E120" s="34"/>
      <c r="F120" s="34"/>
      <c r="G120" s="34"/>
      <c r="H120" s="34"/>
      <c r="I120" s="159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2:26" ht="14.4" x14ac:dyDescent="0.3">
      <c r="B121" s="34"/>
      <c r="C121" s="34"/>
      <c r="D121" s="34"/>
      <c r="E121" s="34"/>
      <c r="F121" s="34"/>
      <c r="G121" s="34"/>
      <c r="H121" s="34"/>
      <c r="I121" s="159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2:26" ht="14.4" x14ac:dyDescent="0.3">
      <c r="B122" s="34"/>
      <c r="C122" s="34"/>
      <c r="D122" s="34"/>
      <c r="E122" s="34"/>
      <c r="F122" s="34"/>
      <c r="G122" s="34"/>
      <c r="H122" s="34"/>
      <c r="I122" s="159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2:26" ht="14.4" x14ac:dyDescent="0.3">
      <c r="B123" s="34"/>
      <c r="C123" s="34"/>
      <c r="D123" s="34"/>
      <c r="E123" s="34"/>
      <c r="F123" s="34"/>
      <c r="G123" s="34"/>
      <c r="H123" s="34"/>
      <c r="I123" s="159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2:26" ht="14.4" x14ac:dyDescent="0.3">
      <c r="B124" s="34"/>
      <c r="C124" s="34"/>
      <c r="D124" s="34"/>
      <c r="E124" s="34"/>
      <c r="F124" s="34"/>
      <c r="G124" s="34"/>
      <c r="H124" s="34"/>
      <c r="I124" s="159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2:26" ht="14.4" x14ac:dyDescent="0.3">
      <c r="B125" s="34"/>
      <c r="C125" s="34"/>
      <c r="D125" s="34"/>
      <c r="E125" s="34"/>
      <c r="F125" s="34"/>
      <c r="G125" s="34"/>
      <c r="H125" s="34"/>
      <c r="I125" s="159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2:26" ht="14.4" x14ac:dyDescent="0.3">
      <c r="B126" s="34"/>
      <c r="C126" s="34"/>
      <c r="D126" s="34"/>
      <c r="E126" s="34"/>
      <c r="F126" s="34"/>
      <c r="G126" s="34"/>
      <c r="H126" s="34"/>
      <c r="I126" s="159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2:26" ht="14.4" x14ac:dyDescent="0.3">
      <c r="B127" s="34"/>
      <c r="C127" s="34"/>
      <c r="D127" s="34"/>
      <c r="E127" s="34"/>
      <c r="F127" s="34"/>
      <c r="G127" s="34"/>
      <c r="H127" s="34"/>
      <c r="I127" s="159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2:26" ht="14.4" x14ac:dyDescent="0.3">
      <c r="B128" s="34"/>
      <c r="C128" s="34"/>
      <c r="D128" s="34"/>
      <c r="E128" s="34"/>
      <c r="F128" s="34"/>
      <c r="G128" s="34"/>
      <c r="H128" s="34"/>
      <c r="I128" s="159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2:26" ht="14.4" x14ac:dyDescent="0.3">
      <c r="B129" s="34"/>
      <c r="C129" s="34"/>
      <c r="D129" s="34"/>
      <c r="E129" s="34"/>
      <c r="F129" s="34"/>
      <c r="G129" s="34"/>
      <c r="H129" s="34"/>
      <c r="I129" s="159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2:26" ht="14.4" x14ac:dyDescent="0.3">
      <c r="B130" s="34"/>
      <c r="C130" s="34"/>
      <c r="D130" s="34"/>
      <c r="E130" s="34"/>
      <c r="F130" s="34"/>
      <c r="G130" s="34"/>
      <c r="H130" s="34"/>
      <c r="I130" s="159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2:26" ht="14.4" x14ac:dyDescent="0.3">
      <c r="B131" s="34"/>
      <c r="C131" s="34"/>
      <c r="D131" s="34"/>
      <c r="E131" s="34"/>
      <c r="F131" s="34"/>
      <c r="G131" s="34"/>
      <c r="H131" s="34"/>
      <c r="I131" s="159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2:26" ht="14.4" x14ac:dyDescent="0.3">
      <c r="B132" s="34"/>
      <c r="C132" s="34"/>
      <c r="D132" s="34"/>
      <c r="E132" s="34"/>
      <c r="F132" s="34"/>
      <c r="G132" s="34"/>
      <c r="H132" s="34"/>
      <c r="I132" s="159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2:26" ht="14.4" x14ac:dyDescent="0.3">
      <c r="B133" s="34"/>
      <c r="C133" s="34"/>
      <c r="D133" s="34"/>
      <c r="E133" s="34"/>
      <c r="F133" s="34"/>
      <c r="G133" s="34"/>
      <c r="H133" s="34"/>
      <c r="I133" s="159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2:26" ht="14.4" x14ac:dyDescent="0.3">
      <c r="B134" s="34"/>
      <c r="C134" s="34"/>
      <c r="D134" s="34"/>
      <c r="E134" s="34"/>
      <c r="F134" s="34"/>
      <c r="G134" s="34"/>
      <c r="H134" s="34"/>
      <c r="I134" s="159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2:26" ht="14.4" x14ac:dyDescent="0.3">
      <c r="B135" s="34"/>
      <c r="C135" s="34"/>
      <c r="D135" s="34"/>
      <c r="E135" s="34"/>
      <c r="F135" s="34"/>
      <c r="G135" s="34"/>
      <c r="H135" s="34"/>
      <c r="I135" s="159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2:26" ht="14.4" x14ac:dyDescent="0.3">
      <c r="B136" s="34"/>
      <c r="C136" s="34"/>
      <c r="D136" s="34"/>
      <c r="E136" s="34"/>
      <c r="F136" s="34"/>
      <c r="G136" s="34"/>
      <c r="H136" s="34"/>
      <c r="I136" s="159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2:26" ht="14.4" x14ac:dyDescent="0.3">
      <c r="B137" s="34"/>
      <c r="C137" s="34"/>
      <c r="D137" s="34"/>
      <c r="E137" s="34"/>
      <c r="F137" s="34"/>
      <c r="G137" s="34"/>
      <c r="H137" s="34"/>
      <c r="I137" s="159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2:26" ht="14.4" x14ac:dyDescent="0.3">
      <c r="B138" s="34"/>
      <c r="C138" s="34"/>
      <c r="D138" s="34"/>
      <c r="E138" s="34"/>
      <c r="F138" s="34"/>
      <c r="G138" s="34"/>
      <c r="H138" s="34"/>
      <c r="I138" s="159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2:26" ht="14.4" x14ac:dyDescent="0.3">
      <c r="B139" s="34"/>
      <c r="C139" s="34"/>
      <c r="D139" s="34"/>
      <c r="E139" s="34"/>
      <c r="F139" s="34"/>
      <c r="G139" s="34"/>
      <c r="H139" s="34"/>
      <c r="I139" s="159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2:26" ht="14.4" x14ac:dyDescent="0.3">
      <c r="B140" s="34"/>
      <c r="C140" s="34"/>
      <c r="D140" s="34"/>
      <c r="E140" s="34"/>
      <c r="F140" s="34"/>
      <c r="G140" s="34"/>
      <c r="H140" s="34"/>
      <c r="I140" s="159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2:26" ht="14.4" x14ac:dyDescent="0.3">
      <c r="B141" s="34"/>
      <c r="C141" s="34"/>
      <c r="D141" s="34"/>
      <c r="E141" s="34"/>
      <c r="F141" s="34"/>
      <c r="G141" s="34"/>
      <c r="H141" s="34"/>
      <c r="I141" s="159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2:26" ht="14.4" x14ac:dyDescent="0.3">
      <c r="B142" s="34"/>
      <c r="C142" s="34"/>
      <c r="D142" s="34"/>
      <c r="E142" s="34"/>
      <c r="F142" s="34"/>
      <c r="G142" s="34"/>
      <c r="H142" s="34"/>
      <c r="I142" s="159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2:26" ht="14.4" x14ac:dyDescent="0.3">
      <c r="B143" s="34"/>
      <c r="C143" s="34"/>
      <c r="D143" s="34"/>
      <c r="E143" s="34"/>
      <c r="F143" s="34"/>
      <c r="G143" s="34"/>
      <c r="H143" s="34"/>
      <c r="I143" s="159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2:26" ht="14.4" x14ac:dyDescent="0.3">
      <c r="B144" s="34"/>
      <c r="C144" s="34"/>
      <c r="D144" s="34"/>
      <c r="E144" s="34"/>
      <c r="F144" s="34"/>
      <c r="G144" s="34"/>
      <c r="H144" s="34"/>
      <c r="I144" s="159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2:26" ht="14.4" x14ac:dyDescent="0.3">
      <c r="B145" s="34"/>
      <c r="C145" s="34"/>
      <c r="D145" s="34"/>
      <c r="E145" s="34"/>
      <c r="F145" s="34"/>
      <c r="G145" s="34"/>
      <c r="H145" s="34"/>
      <c r="I145" s="159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2:26" ht="14.4" x14ac:dyDescent="0.3">
      <c r="B146" s="34"/>
      <c r="C146" s="34"/>
      <c r="D146" s="34"/>
      <c r="E146" s="34"/>
      <c r="F146" s="34"/>
      <c r="G146" s="34"/>
      <c r="H146" s="34"/>
      <c r="I146" s="159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2:26" ht="14.4" x14ac:dyDescent="0.3">
      <c r="B147" s="34"/>
      <c r="C147" s="34"/>
      <c r="D147" s="34"/>
      <c r="E147" s="34"/>
      <c r="F147" s="34"/>
      <c r="G147" s="34"/>
      <c r="H147" s="34"/>
      <c r="I147" s="159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2:26" ht="14.4" x14ac:dyDescent="0.3">
      <c r="B148" s="34"/>
      <c r="C148" s="34"/>
      <c r="D148" s="34"/>
      <c r="E148" s="34"/>
      <c r="F148" s="34"/>
      <c r="G148" s="34"/>
      <c r="H148" s="34"/>
      <c r="I148" s="159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2:26" ht="14.4" x14ac:dyDescent="0.3">
      <c r="B149" s="34"/>
      <c r="C149" s="34"/>
      <c r="D149" s="34"/>
      <c r="E149" s="34"/>
      <c r="F149" s="34"/>
      <c r="G149" s="34"/>
      <c r="H149" s="34"/>
      <c r="I149" s="159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2:26" ht="14.4" x14ac:dyDescent="0.3">
      <c r="B150" s="34"/>
      <c r="C150" s="34"/>
      <c r="D150" s="34"/>
      <c r="E150" s="34"/>
      <c r="F150" s="34"/>
      <c r="G150" s="34"/>
      <c r="H150" s="34"/>
      <c r="I150" s="159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2:26" ht="14.4" x14ac:dyDescent="0.3">
      <c r="B151" s="34"/>
      <c r="C151" s="34"/>
      <c r="D151" s="34"/>
      <c r="E151" s="34"/>
      <c r="F151" s="34"/>
      <c r="G151" s="34"/>
      <c r="H151" s="34"/>
      <c r="I151" s="159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2:26" ht="14.4" x14ac:dyDescent="0.3">
      <c r="B152" s="34"/>
      <c r="C152" s="34"/>
      <c r="D152" s="34"/>
      <c r="E152" s="34"/>
      <c r="F152" s="34"/>
      <c r="G152" s="34"/>
      <c r="H152" s="34"/>
      <c r="I152" s="159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2:26" ht="14.4" x14ac:dyDescent="0.3">
      <c r="B153" s="34"/>
      <c r="C153" s="34"/>
      <c r="D153" s="34"/>
      <c r="E153" s="34"/>
      <c r="F153" s="34"/>
      <c r="G153" s="34"/>
      <c r="H153" s="34"/>
      <c r="I153" s="159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2:26" ht="14.4" x14ac:dyDescent="0.3">
      <c r="B154" s="34"/>
      <c r="C154" s="34"/>
      <c r="D154" s="34"/>
      <c r="E154" s="34"/>
      <c r="F154" s="34"/>
      <c r="G154" s="34"/>
      <c r="H154" s="34"/>
      <c r="I154" s="159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2:26" ht="14.4" x14ac:dyDescent="0.3">
      <c r="B155" s="34"/>
      <c r="C155" s="34"/>
      <c r="D155" s="34"/>
      <c r="E155" s="34"/>
      <c r="F155" s="34"/>
      <c r="G155" s="34"/>
      <c r="H155" s="34"/>
      <c r="I155" s="159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2:26" ht="14.4" x14ac:dyDescent="0.3">
      <c r="B156" s="34"/>
      <c r="C156" s="34"/>
      <c r="D156" s="34"/>
      <c r="E156" s="34"/>
      <c r="F156" s="34"/>
      <c r="G156" s="34"/>
      <c r="H156" s="34"/>
      <c r="I156" s="159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2:26" ht="14.4" x14ac:dyDescent="0.3">
      <c r="B157" s="34"/>
      <c r="C157" s="34"/>
      <c r="D157" s="34"/>
      <c r="E157" s="34"/>
      <c r="F157" s="34"/>
      <c r="G157" s="34"/>
      <c r="H157" s="34"/>
      <c r="I157" s="159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2:26" ht="14.4" x14ac:dyDescent="0.3">
      <c r="B158" s="34"/>
      <c r="C158" s="34"/>
      <c r="D158" s="34"/>
      <c r="E158" s="34"/>
      <c r="F158" s="34"/>
      <c r="G158" s="34"/>
      <c r="H158" s="34"/>
      <c r="I158" s="159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2:26" ht="14.4" x14ac:dyDescent="0.3">
      <c r="B159" s="34"/>
      <c r="C159" s="34"/>
      <c r="D159" s="34"/>
      <c r="E159" s="34"/>
      <c r="F159" s="34"/>
      <c r="G159" s="34"/>
      <c r="H159" s="34"/>
      <c r="I159" s="159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2:26" ht="14.4" x14ac:dyDescent="0.3">
      <c r="B160" s="34"/>
      <c r="C160" s="34"/>
      <c r="D160" s="34"/>
      <c r="E160" s="34"/>
      <c r="F160" s="34"/>
      <c r="G160" s="34"/>
      <c r="H160" s="34"/>
      <c r="I160" s="159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2:26" ht="14.4" x14ac:dyDescent="0.3">
      <c r="B161" s="34"/>
      <c r="C161" s="34"/>
      <c r="D161" s="34"/>
      <c r="E161" s="34"/>
      <c r="F161" s="34"/>
      <c r="G161" s="34"/>
      <c r="H161" s="34"/>
      <c r="I161" s="159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2:26" ht="14.4" x14ac:dyDescent="0.3">
      <c r="B162" s="34"/>
      <c r="C162" s="34"/>
      <c r="D162" s="34"/>
      <c r="E162" s="34"/>
      <c r="F162" s="34"/>
      <c r="G162" s="34"/>
      <c r="H162" s="34"/>
      <c r="I162" s="159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2:26" ht="14.4" x14ac:dyDescent="0.3">
      <c r="B163" s="34"/>
      <c r="C163" s="34"/>
      <c r="D163" s="34"/>
      <c r="E163" s="34"/>
      <c r="F163" s="34"/>
      <c r="G163" s="34"/>
      <c r="H163" s="34"/>
      <c r="I163" s="159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2:26" ht="14.4" x14ac:dyDescent="0.3">
      <c r="B164" s="34"/>
      <c r="C164" s="34"/>
      <c r="D164" s="34"/>
      <c r="E164" s="34"/>
      <c r="F164" s="34"/>
      <c r="G164" s="34"/>
      <c r="H164" s="34"/>
      <c r="I164" s="159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2:26" ht="14.4" x14ac:dyDescent="0.3">
      <c r="B165" s="34"/>
      <c r="C165" s="34"/>
      <c r="D165" s="34"/>
      <c r="E165" s="34"/>
      <c r="F165" s="34"/>
      <c r="G165" s="34"/>
      <c r="H165" s="34"/>
      <c r="I165" s="159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2:26" ht="14.4" x14ac:dyDescent="0.3">
      <c r="B166" s="34"/>
      <c r="C166" s="34"/>
      <c r="D166" s="34"/>
      <c r="E166" s="34"/>
      <c r="F166" s="34"/>
      <c r="G166" s="34"/>
      <c r="H166" s="34"/>
      <c r="I166" s="159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2:26" ht="14.4" x14ac:dyDescent="0.3">
      <c r="B167" s="34"/>
      <c r="C167" s="34"/>
      <c r="D167" s="34"/>
      <c r="E167" s="34"/>
      <c r="F167" s="34"/>
      <c r="G167" s="34"/>
      <c r="H167" s="34"/>
      <c r="I167" s="159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2:26" ht="14.4" x14ac:dyDescent="0.3">
      <c r="B168" s="34"/>
      <c r="C168" s="34"/>
      <c r="D168" s="34"/>
      <c r="E168" s="34"/>
      <c r="F168" s="34"/>
      <c r="G168" s="34"/>
      <c r="H168" s="34"/>
      <c r="I168" s="159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2:26" ht="14.4" x14ac:dyDescent="0.3">
      <c r="B169" s="34"/>
      <c r="C169" s="34"/>
      <c r="D169" s="34"/>
      <c r="E169" s="34"/>
      <c r="F169" s="34"/>
      <c r="G169" s="34"/>
      <c r="H169" s="34"/>
      <c r="I169" s="159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2:26" ht="14.4" x14ac:dyDescent="0.3">
      <c r="B170" s="34"/>
      <c r="C170" s="34"/>
      <c r="D170" s="34"/>
      <c r="E170" s="34"/>
      <c r="F170" s="34"/>
      <c r="G170" s="34"/>
      <c r="H170" s="34"/>
      <c r="I170" s="159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2:26" ht="14.4" x14ac:dyDescent="0.3">
      <c r="B171" s="34"/>
      <c r="C171" s="34"/>
      <c r="D171" s="34"/>
      <c r="E171" s="34"/>
      <c r="F171" s="34"/>
      <c r="G171" s="34"/>
      <c r="H171" s="34"/>
      <c r="I171" s="159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2:26" ht="14.4" x14ac:dyDescent="0.3">
      <c r="B172" s="34"/>
      <c r="C172" s="34"/>
      <c r="D172" s="34"/>
      <c r="E172" s="34"/>
      <c r="F172" s="34"/>
      <c r="G172" s="34"/>
      <c r="H172" s="34"/>
      <c r="I172" s="159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2:26" ht="14.4" x14ac:dyDescent="0.3">
      <c r="B173" s="34"/>
      <c r="C173" s="34"/>
      <c r="D173" s="34"/>
      <c r="E173" s="34"/>
      <c r="F173" s="34"/>
      <c r="G173" s="34"/>
      <c r="H173" s="34"/>
      <c r="I173" s="159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2:26" ht="14.4" x14ac:dyDescent="0.3">
      <c r="B174" s="34"/>
      <c r="C174" s="34"/>
      <c r="D174" s="34"/>
      <c r="E174" s="34"/>
      <c r="F174" s="34"/>
      <c r="G174" s="34"/>
      <c r="H174" s="34"/>
      <c r="I174" s="159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2:26" ht="14.4" x14ac:dyDescent="0.3">
      <c r="B175" s="34"/>
      <c r="C175" s="34"/>
      <c r="D175" s="34"/>
      <c r="E175" s="34"/>
      <c r="F175" s="34"/>
      <c r="G175" s="34"/>
      <c r="H175" s="34"/>
      <c r="I175" s="159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2:26" ht="14.4" x14ac:dyDescent="0.3">
      <c r="B176" s="34"/>
      <c r="C176" s="34"/>
      <c r="D176" s="34"/>
      <c r="E176" s="34"/>
      <c r="F176" s="34"/>
      <c r="G176" s="34"/>
      <c r="H176" s="34"/>
      <c r="I176" s="159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2:26" ht="14.4" x14ac:dyDescent="0.3">
      <c r="B177" s="34"/>
      <c r="C177" s="34"/>
      <c r="D177" s="34"/>
      <c r="E177" s="34"/>
      <c r="F177" s="34"/>
      <c r="G177" s="34"/>
      <c r="H177" s="34"/>
      <c r="I177" s="159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2:26" ht="14.4" x14ac:dyDescent="0.3">
      <c r="B178" s="34"/>
      <c r="C178" s="34"/>
      <c r="D178" s="34"/>
      <c r="E178" s="34"/>
      <c r="F178" s="34"/>
      <c r="G178" s="34"/>
      <c r="H178" s="34"/>
      <c r="I178" s="159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2:26" ht="14.4" x14ac:dyDescent="0.3">
      <c r="B179" s="34"/>
      <c r="C179" s="34"/>
      <c r="D179" s="34"/>
      <c r="E179" s="34"/>
      <c r="F179" s="34"/>
      <c r="G179" s="34"/>
      <c r="H179" s="34"/>
      <c r="I179" s="159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2:26" ht="14.4" x14ac:dyDescent="0.3">
      <c r="B180" s="34"/>
      <c r="C180" s="34"/>
      <c r="D180" s="34"/>
      <c r="E180" s="34"/>
      <c r="F180" s="34"/>
      <c r="G180" s="34"/>
      <c r="H180" s="34"/>
      <c r="I180" s="159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2:26" ht="14.4" x14ac:dyDescent="0.3">
      <c r="B181" s="34"/>
      <c r="C181" s="34"/>
      <c r="D181" s="34"/>
      <c r="E181" s="34"/>
      <c r="F181" s="34"/>
      <c r="G181" s="34"/>
      <c r="H181" s="34"/>
      <c r="I181" s="159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2:26" ht="14.4" x14ac:dyDescent="0.3">
      <c r="B182" s="34"/>
      <c r="C182" s="34"/>
      <c r="D182" s="34"/>
      <c r="E182" s="34"/>
      <c r="F182" s="34"/>
      <c r="G182" s="34"/>
      <c r="H182" s="34"/>
      <c r="I182" s="159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2:26" ht="14.4" x14ac:dyDescent="0.3">
      <c r="B183" s="34"/>
      <c r="C183" s="34"/>
      <c r="D183" s="34"/>
      <c r="E183" s="34"/>
      <c r="F183" s="34"/>
      <c r="G183" s="34"/>
      <c r="H183" s="34"/>
      <c r="I183" s="159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2:26" ht="14.4" x14ac:dyDescent="0.3">
      <c r="B184" s="34"/>
      <c r="C184" s="34"/>
      <c r="D184" s="34"/>
      <c r="E184" s="34"/>
      <c r="F184" s="34"/>
      <c r="G184" s="34"/>
      <c r="H184" s="34"/>
      <c r="I184" s="159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2:26" ht="14.4" x14ac:dyDescent="0.3">
      <c r="B185" s="34"/>
      <c r="C185" s="34"/>
      <c r="D185" s="34"/>
      <c r="E185" s="34"/>
      <c r="F185" s="34"/>
      <c r="G185" s="34"/>
      <c r="H185" s="34"/>
      <c r="I185" s="159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2:26" ht="14.4" x14ac:dyDescent="0.3">
      <c r="B186" s="34"/>
      <c r="C186" s="34"/>
      <c r="D186" s="34"/>
      <c r="E186" s="34"/>
      <c r="F186" s="34"/>
      <c r="G186" s="34"/>
      <c r="H186" s="34"/>
      <c r="I186" s="159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2:26" ht="14.4" x14ac:dyDescent="0.3">
      <c r="B187" s="34"/>
      <c r="C187" s="34"/>
      <c r="D187" s="34"/>
      <c r="E187" s="34"/>
      <c r="F187" s="34"/>
      <c r="G187" s="34"/>
      <c r="H187" s="34"/>
      <c r="I187" s="159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2:26" ht="14.4" x14ac:dyDescent="0.3">
      <c r="B188" s="34"/>
      <c r="C188" s="34"/>
      <c r="D188" s="34"/>
      <c r="E188" s="34"/>
      <c r="F188" s="34"/>
      <c r="G188" s="34"/>
      <c r="H188" s="34"/>
      <c r="I188" s="159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2:26" ht="14.4" x14ac:dyDescent="0.3">
      <c r="B189" s="34"/>
      <c r="C189" s="34"/>
      <c r="D189" s="34"/>
      <c r="E189" s="34"/>
      <c r="F189" s="34"/>
      <c r="G189" s="34"/>
      <c r="H189" s="34"/>
      <c r="I189" s="159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2:26" ht="14.4" x14ac:dyDescent="0.3">
      <c r="B190" s="34"/>
      <c r="C190" s="34"/>
      <c r="D190" s="34"/>
      <c r="E190" s="34"/>
      <c r="F190" s="34"/>
      <c r="G190" s="34"/>
      <c r="H190" s="34"/>
      <c r="I190" s="159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2:26" ht="14.4" x14ac:dyDescent="0.3">
      <c r="B191" s="34"/>
      <c r="C191" s="34"/>
      <c r="D191" s="34"/>
      <c r="E191" s="34"/>
      <c r="F191" s="34"/>
      <c r="G191" s="34"/>
      <c r="H191" s="34"/>
      <c r="I191" s="159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2:26" ht="14.4" x14ac:dyDescent="0.3">
      <c r="B192" s="34"/>
      <c r="C192" s="34"/>
      <c r="D192" s="34"/>
      <c r="E192" s="34"/>
      <c r="F192" s="34"/>
      <c r="G192" s="34"/>
      <c r="H192" s="34"/>
      <c r="I192" s="159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2:26" ht="14.4" x14ac:dyDescent="0.3">
      <c r="B193" s="34"/>
      <c r="C193" s="34"/>
      <c r="D193" s="34"/>
      <c r="E193" s="34"/>
      <c r="F193" s="34"/>
      <c r="G193" s="34"/>
      <c r="H193" s="34"/>
      <c r="I193" s="159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2:26" ht="14.4" x14ac:dyDescent="0.3">
      <c r="B194" s="34"/>
      <c r="C194" s="34"/>
      <c r="D194" s="34"/>
      <c r="E194" s="34"/>
      <c r="F194" s="34"/>
      <c r="G194" s="34"/>
      <c r="H194" s="34"/>
      <c r="I194" s="159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2:26" ht="14.4" x14ac:dyDescent="0.3">
      <c r="B195" s="34"/>
      <c r="C195" s="34"/>
      <c r="D195" s="34"/>
      <c r="E195" s="34"/>
      <c r="F195" s="34"/>
      <c r="G195" s="34"/>
      <c r="H195" s="34"/>
      <c r="I195" s="159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2:26" ht="14.4" x14ac:dyDescent="0.3">
      <c r="B196" s="34"/>
      <c r="C196" s="34"/>
      <c r="D196" s="34"/>
      <c r="E196" s="34"/>
      <c r="F196" s="34"/>
      <c r="G196" s="34"/>
      <c r="H196" s="34"/>
      <c r="I196" s="159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2:26" ht="14.4" x14ac:dyDescent="0.3">
      <c r="B197" s="34"/>
      <c r="C197" s="34"/>
      <c r="D197" s="34"/>
      <c r="E197" s="34"/>
      <c r="F197" s="34"/>
      <c r="G197" s="34"/>
      <c r="H197" s="34"/>
      <c r="I197" s="159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2:26" ht="14.4" x14ac:dyDescent="0.3">
      <c r="B198" s="34"/>
      <c r="C198" s="34"/>
      <c r="D198" s="34"/>
      <c r="E198" s="34"/>
      <c r="F198" s="34"/>
      <c r="G198" s="34"/>
      <c r="H198" s="34"/>
      <c r="I198" s="159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2:26" ht="14.4" x14ac:dyDescent="0.3">
      <c r="B199" s="34"/>
      <c r="C199" s="34"/>
      <c r="D199" s="34"/>
      <c r="E199" s="34"/>
      <c r="F199" s="34"/>
      <c r="G199" s="34"/>
      <c r="H199" s="34"/>
      <c r="I199" s="159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2:26" ht="14.4" x14ac:dyDescent="0.3">
      <c r="B200" s="34"/>
      <c r="C200" s="34"/>
      <c r="D200" s="34"/>
      <c r="E200" s="34"/>
      <c r="F200" s="34"/>
      <c r="G200" s="34"/>
      <c r="H200" s="34"/>
      <c r="I200" s="159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2:26" ht="14.4" x14ac:dyDescent="0.3">
      <c r="B201" s="34"/>
      <c r="C201" s="34"/>
      <c r="D201" s="34"/>
      <c r="E201" s="34"/>
      <c r="F201" s="34"/>
      <c r="G201" s="34"/>
      <c r="H201" s="34"/>
      <c r="I201" s="159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2:26" ht="14.4" x14ac:dyDescent="0.3">
      <c r="B202" s="34"/>
      <c r="C202" s="34"/>
      <c r="D202" s="34"/>
      <c r="E202" s="34"/>
      <c r="F202" s="34"/>
      <c r="G202" s="34"/>
      <c r="H202" s="34"/>
      <c r="I202" s="159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2:26" ht="14.4" x14ac:dyDescent="0.3">
      <c r="B203" s="34"/>
      <c r="C203" s="34"/>
      <c r="D203" s="34"/>
      <c r="E203" s="34"/>
      <c r="F203" s="34"/>
      <c r="G203" s="34"/>
      <c r="H203" s="34"/>
      <c r="I203" s="159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2:26" ht="14.4" x14ac:dyDescent="0.3">
      <c r="B204" s="34"/>
      <c r="C204" s="34"/>
      <c r="D204" s="34"/>
      <c r="E204" s="34"/>
      <c r="F204" s="34"/>
      <c r="G204" s="34"/>
      <c r="H204" s="34"/>
      <c r="I204" s="159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2:26" ht="14.4" x14ac:dyDescent="0.3">
      <c r="B205" s="34"/>
      <c r="C205" s="34"/>
      <c r="D205" s="34"/>
      <c r="E205" s="34"/>
      <c r="F205" s="34"/>
      <c r="G205" s="34"/>
      <c r="H205" s="34"/>
      <c r="I205" s="159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2:26" ht="14.4" x14ac:dyDescent="0.3">
      <c r="B206" s="34"/>
      <c r="C206" s="34"/>
      <c r="D206" s="34"/>
      <c r="E206" s="34"/>
      <c r="F206" s="34"/>
      <c r="G206" s="34"/>
      <c r="H206" s="34"/>
      <c r="I206" s="159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2:26" ht="14.4" x14ac:dyDescent="0.3">
      <c r="B207" s="34"/>
      <c r="C207" s="34"/>
      <c r="D207" s="34"/>
      <c r="E207" s="34"/>
      <c r="F207" s="34"/>
      <c r="G207" s="34"/>
      <c r="H207" s="34"/>
      <c r="I207" s="159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2:26" ht="14.4" x14ac:dyDescent="0.3">
      <c r="B208" s="34"/>
      <c r="C208" s="34"/>
      <c r="D208" s="34"/>
      <c r="E208" s="34"/>
      <c r="F208" s="34"/>
      <c r="G208" s="34"/>
      <c r="H208" s="34"/>
      <c r="I208" s="159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2:26" ht="14.4" x14ac:dyDescent="0.3">
      <c r="B209" s="34"/>
      <c r="C209" s="34"/>
      <c r="D209" s="34"/>
      <c r="E209" s="34"/>
      <c r="F209" s="34"/>
      <c r="G209" s="34"/>
      <c r="H209" s="34"/>
      <c r="I209" s="159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2:26" ht="14.4" x14ac:dyDescent="0.3">
      <c r="B210" s="34"/>
      <c r="C210" s="34"/>
      <c r="D210" s="34"/>
      <c r="E210" s="34"/>
      <c r="F210" s="34"/>
      <c r="G210" s="34"/>
      <c r="H210" s="34"/>
      <c r="I210" s="159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2:26" ht="14.4" x14ac:dyDescent="0.3">
      <c r="B211" s="34"/>
      <c r="C211" s="34"/>
      <c r="D211" s="34"/>
      <c r="E211" s="34"/>
      <c r="F211" s="34"/>
      <c r="G211" s="34"/>
      <c r="H211" s="34"/>
      <c r="I211" s="159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2:26" ht="14.4" x14ac:dyDescent="0.3">
      <c r="B212" s="34"/>
      <c r="C212" s="34"/>
      <c r="D212" s="34"/>
      <c r="E212" s="34"/>
      <c r="F212" s="34"/>
      <c r="G212" s="34"/>
      <c r="H212" s="34"/>
      <c r="I212" s="159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2:26" ht="14.4" x14ac:dyDescent="0.3">
      <c r="B213" s="34"/>
      <c r="C213" s="34"/>
      <c r="D213" s="34"/>
      <c r="E213" s="34"/>
      <c r="F213" s="34"/>
      <c r="G213" s="34"/>
      <c r="H213" s="34"/>
      <c r="I213" s="159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2:26" ht="14.4" x14ac:dyDescent="0.3">
      <c r="B214" s="34"/>
      <c r="C214" s="34"/>
      <c r="D214" s="34"/>
      <c r="E214" s="34"/>
      <c r="F214" s="34"/>
      <c r="G214" s="34"/>
      <c r="H214" s="34"/>
      <c r="I214" s="159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2:26" ht="14.4" x14ac:dyDescent="0.3">
      <c r="B215" s="34"/>
      <c r="C215" s="34"/>
      <c r="D215" s="34"/>
      <c r="E215" s="34"/>
      <c r="F215" s="34"/>
      <c r="G215" s="34"/>
      <c r="H215" s="34"/>
      <c r="I215" s="159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2:26" ht="14.4" x14ac:dyDescent="0.3">
      <c r="B216" s="34"/>
      <c r="C216" s="34"/>
      <c r="D216" s="34"/>
      <c r="E216" s="34"/>
      <c r="F216" s="34"/>
      <c r="G216" s="34"/>
      <c r="H216" s="34"/>
      <c r="I216" s="159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2:26" ht="14.4" x14ac:dyDescent="0.3">
      <c r="B217" s="34"/>
      <c r="C217" s="34"/>
      <c r="D217" s="34"/>
      <c r="E217" s="34"/>
      <c r="F217" s="34"/>
      <c r="G217" s="34"/>
      <c r="H217" s="34"/>
      <c r="I217" s="159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2:26" ht="14.4" x14ac:dyDescent="0.3">
      <c r="B218" s="34"/>
      <c r="C218" s="34"/>
      <c r="D218" s="34"/>
      <c r="E218" s="34"/>
      <c r="F218" s="34"/>
      <c r="G218" s="34"/>
      <c r="H218" s="34"/>
      <c r="I218" s="159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2:26" ht="14.4" x14ac:dyDescent="0.3">
      <c r="B219" s="34"/>
      <c r="C219" s="34"/>
      <c r="D219" s="34"/>
      <c r="E219" s="34"/>
      <c r="F219" s="34"/>
      <c r="G219" s="34"/>
      <c r="H219" s="34"/>
      <c r="I219" s="159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2:26" ht="14.4" x14ac:dyDescent="0.3">
      <c r="B220" s="34"/>
      <c r="C220" s="34"/>
      <c r="D220" s="34"/>
      <c r="E220" s="34"/>
      <c r="F220" s="34"/>
      <c r="G220" s="34"/>
      <c r="H220" s="34"/>
      <c r="I220" s="159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2:26" ht="14.4" x14ac:dyDescent="0.3">
      <c r="B221" s="34"/>
      <c r="C221" s="34"/>
      <c r="D221" s="34"/>
      <c r="E221" s="34"/>
      <c r="F221" s="34"/>
      <c r="G221" s="34"/>
      <c r="H221" s="34"/>
      <c r="I221" s="159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2:26" ht="14.4" x14ac:dyDescent="0.3">
      <c r="B222" s="34"/>
      <c r="C222" s="34"/>
      <c r="D222" s="34"/>
      <c r="E222" s="34"/>
      <c r="F222" s="34"/>
      <c r="G222" s="34"/>
      <c r="H222" s="34"/>
      <c r="I222" s="159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2:26" ht="14.4" x14ac:dyDescent="0.3">
      <c r="B223" s="34"/>
      <c r="C223" s="34"/>
      <c r="D223" s="34"/>
      <c r="E223" s="34"/>
      <c r="F223" s="34"/>
      <c r="G223" s="34"/>
      <c r="H223" s="34"/>
      <c r="I223" s="159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2:26" ht="14.4" x14ac:dyDescent="0.3">
      <c r="B224" s="34"/>
      <c r="C224" s="34"/>
      <c r="D224" s="34"/>
      <c r="E224" s="34"/>
      <c r="F224" s="34"/>
      <c r="G224" s="34"/>
      <c r="H224" s="34"/>
      <c r="I224" s="159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2:26" ht="14.4" x14ac:dyDescent="0.3">
      <c r="B225" s="34"/>
      <c r="C225" s="34"/>
      <c r="D225" s="34"/>
      <c r="E225" s="34"/>
      <c r="F225" s="34"/>
      <c r="G225" s="34"/>
      <c r="H225" s="34"/>
      <c r="I225" s="159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2:26" ht="14.4" x14ac:dyDescent="0.3">
      <c r="B226" s="34"/>
      <c r="C226" s="34"/>
      <c r="D226" s="34"/>
      <c r="E226" s="34"/>
      <c r="F226" s="34"/>
      <c r="G226" s="34"/>
      <c r="H226" s="34"/>
      <c r="I226" s="159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2:26" ht="14.4" x14ac:dyDescent="0.3">
      <c r="B227" s="34"/>
      <c r="C227" s="34"/>
      <c r="D227" s="34"/>
      <c r="E227" s="34"/>
      <c r="F227" s="34"/>
      <c r="G227" s="34"/>
      <c r="H227" s="34"/>
      <c r="I227" s="159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2:26" ht="14.4" x14ac:dyDescent="0.3">
      <c r="B228" s="34"/>
      <c r="C228" s="34"/>
      <c r="D228" s="34"/>
      <c r="E228" s="34"/>
      <c r="F228" s="34"/>
      <c r="G228" s="34"/>
      <c r="H228" s="34"/>
      <c r="I228" s="159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2:26" ht="14.4" x14ac:dyDescent="0.3">
      <c r="B229" s="34"/>
      <c r="C229" s="34"/>
      <c r="D229" s="34"/>
      <c r="E229" s="34"/>
      <c r="F229" s="34"/>
      <c r="G229" s="34"/>
      <c r="H229" s="34"/>
      <c r="I229" s="159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2:26" ht="14.4" x14ac:dyDescent="0.3">
      <c r="B230" s="34"/>
      <c r="C230" s="34"/>
      <c r="D230" s="34"/>
      <c r="E230" s="34"/>
      <c r="F230" s="34"/>
      <c r="G230" s="34"/>
      <c r="H230" s="34"/>
      <c r="I230" s="159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2:26" ht="14.4" x14ac:dyDescent="0.3">
      <c r="B231" s="34"/>
      <c r="C231" s="34"/>
      <c r="D231" s="34"/>
      <c r="E231" s="34"/>
      <c r="F231" s="34"/>
      <c r="G231" s="34"/>
      <c r="H231" s="34"/>
      <c r="I231" s="159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2:26" ht="14.4" x14ac:dyDescent="0.3">
      <c r="B232" s="34"/>
      <c r="C232" s="34"/>
      <c r="D232" s="34"/>
      <c r="E232" s="34"/>
      <c r="F232" s="34"/>
      <c r="G232" s="34"/>
      <c r="H232" s="34"/>
      <c r="I232" s="159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2:26" ht="14.4" x14ac:dyDescent="0.3">
      <c r="B233" s="34"/>
      <c r="C233" s="34"/>
      <c r="D233" s="34"/>
      <c r="E233" s="34"/>
      <c r="F233" s="34"/>
      <c r="G233" s="34"/>
      <c r="H233" s="34"/>
      <c r="I233" s="159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2:26" ht="14.4" x14ac:dyDescent="0.3">
      <c r="B234" s="34"/>
      <c r="C234" s="34"/>
      <c r="D234" s="34"/>
      <c r="E234" s="34"/>
      <c r="F234" s="34"/>
      <c r="G234" s="34"/>
      <c r="H234" s="34"/>
      <c r="I234" s="159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2:26" ht="14.4" x14ac:dyDescent="0.3">
      <c r="B235" s="34"/>
      <c r="C235" s="34"/>
      <c r="D235" s="34"/>
      <c r="E235" s="34"/>
      <c r="F235" s="34"/>
      <c r="G235" s="34"/>
      <c r="H235" s="34"/>
      <c r="I235" s="159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2:26" ht="14.4" x14ac:dyDescent="0.3">
      <c r="B236" s="34"/>
      <c r="C236" s="34"/>
      <c r="D236" s="34"/>
      <c r="E236" s="34"/>
      <c r="F236" s="34"/>
      <c r="G236" s="34"/>
      <c r="H236" s="34"/>
      <c r="I236" s="159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2:26" ht="14.4" x14ac:dyDescent="0.3">
      <c r="B237" s="34"/>
      <c r="C237" s="34"/>
      <c r="D237" s="34"/>
      <c r="E237" s="34"/>
      <c r="F237" s="34"/>
      <c r="G237" s="34"/>
      <c r="H237" s="34"/>
      <c r="I237" s="159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2:26" ht="14.4" x14ac:dyDescent="0.3">
      <c r="B238" s="34"/>
      <c r="C238" s="34"/>
      <c r="D238" s="34"/>
      <c r="E238" s="34"/>
      <c r="F238" s="34"/>
      <c r="G238" s="34"/>
      <c r="H238" s="34"/>
      <c r="I238" s="159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2:26" ht="14.4" x14ac:dyDescent="0.3">
      <c r="B239" s="34"/>
      <c r="C239" s="34"/>
      <c r="D239" s="34"/>
      <c r="E239" s="34"/>
      <c r="F239" s="34"/>
      <c r="G239" s="34"/>
      <c r="H239" s="34"/>
      <c r="I239" s="159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2:26" ht="14.4" x14ac:dyDescent="0.3">
      <c r="B240" s="34"/>
      <c r="C240" s="34"/>
      <c r="D240" s="34"/>
      <c r="E240" s="34"/>
      <c r="F240" s="34"/>
      <c r="G240" s="34"/>
      <c r="H240" s="34"/>
      <c r="I240" s="159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2:26" ht="14.4" x14ac:dyDescent="0.3">
      <c r="B241" s="34"/>
      <c r="C241" s="34"/>
      <c r="D241" s="34"/>
      <c r="E241" s="34"/>
      <c r="F241" s="34"/>
      <c r="G241" s="34"/>
      <c r="H241" s="34"/>
      <c r="I241" s="159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2:26" ht="14.4" x14ac:dyDescent="0.3">
      <c r="B242" s="34"/>
      <c r="C242" s="34"/>
      <c r="D242" s="34"/>
      <c r="E242" s="34"/>
      <c r="F242" s="34"/>
      <c r="G242" s="34"/>
      <c r="H242" s="34"/>
      <c r="I242" s="159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2:26" ht="14.4" x14ac:dyDescent="0.3">
      <c r="B243" s="34"/>
      <c r="C243" s="34"/>
      <c r="D243" s="34"/>
      <c r="E243" s="34"/>
      <c r="F243" s="34"/>
      <c r="G243" s="34"/>
      <c r="H243" s="34"/>
      <c r="I243" s="159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2:26" ht="14.4" x14ac:dyDescent="0.3">
      <c r="B244" s="34"/>
      <c r="C244" s="34"/>
      <c r="D244" s="34"/>
      <c r="E244" s="34"/>
      <c r="F244" s="34"/>
      <c r="G244" s="34"/>
      <c r="H244" s="34"/>
      <c r="I244" s="159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2:26" ht="14.4" x14ac:dyDescent="0.3">
      <c r="B245" s="34"/>
      <c r="C245" s="34"/>
      <c r="D245" s="34"/>
      <c r="E245" s="34"/>
      <c r="F245" s="34"/>
      <c r="G245" s="34"/>
      <c r="H245" s="34"/>
      <c r="I245" s="159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2:26" ht="14.4" x14ac:dyDescent="0.3">
      <c r="B246" s="34"/>
      <c r="C246" s="34"/>
      <c r="D246" s="34"/>
      <c r="E246" s="34"/>
      <c r="F246" s="34"/>
      <c r="G246" s="34"/>
      <c r="H246" s="34"/>
      <c r="I246" s="159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2:26" ht="14.4" x14ac:dyDescent="0.3">
      <c r="B247" s="34"/>
      <c r="C247" s="34"/>
      <c r="D247" s="34"/>
      <c r="E247" s="34"/>
      <c r="F247" s="34"/>
      <c r="G247" s="34"/>
      <c r="H247" s="34"/>
      <c r="I247" s="159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2:26" ht="14.4" x14ac:dyDescent="0.3">
      <c r="B248" s="34"/>
      <c r="C248" s="34"/>
      <c r="D248" s="34"/>
      <c r="E248" s="34"/>
      <c r="F248" s="34"/>
      <c r="G248" s="34"/>
      <c r="H248" s="34"/>
      <c r="I248" s="159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2:26" ht="14.4" x14ac:dyDescent="0.3">
      <c r="B249" s="34"/>
      <c r="C249" s="34"/>
      <c r="D249" s="34"/>
      <c r="E249" s="34"/>
      <c r="F249" s="34"/>
      <c r="G249" s="34"/>
      <c r="H249" s="34"/>
      <c r="I249" s="159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2:26" ht="14.4" x14ac:dyDescent="0.3">
      <c r="B250" s="34"/>
      <c r="C250" s="34"/>
      <c r="D250" s="34"/>
      <c r="E250" s="34"/>
      <c r="F250" s="34"/>
      <c r="G250" s="34"/>
      <c r="H250" s="34"/>
      <c r="I250" s="159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2:26" ht="14.4" x14ac:dyDescent="0.3">
      <c r="B251" s="34"/>
      <c r="C251" s="34"/>
      <c r="D251" s="34"/>
      <c r="E251" s="34"/>
      <c r="F251" s="34"/>
      <c r="G251" s="34"/>
      <c r="H251" s="34"/>
      <c r="I251" s="159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2:26" ht="14.4" x14ac:dyDescent="0.3">
      <c r="B252" s="34"/>
      <c r="C252" s="34"/>
      <c r="D252" s="34"/>
      <c r="E252" s="34"/>
      <c r="F252" s="34"/>
      <c r="G252" s="34"/>
      <c r="H252" s="34"/>
      <c r="I252" s="159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2:26" ht="14.4" x14ac:dyDescent="0.3">
      <c r="B253" s="34"/>
      <c r="C253" s="34"/>
      <c r="D253" s="34"/>
      <c r="E253" s="34"/>
      <c r="F253" s="34"/>
      <c r="G253" s="34"/>
      <c r="H253" s="34"/>
      <c r="I253" s="159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2:26" ht="14.4" x14ac:dyDescent="0.3">
      <c r="B254" s="34"/>
      <c r="C254" s="34"/>
      <c r="D254" s="34"/>
      <c r="E254" s="34"/>
      <c r="F254" s="34"/>
      <c r="G254" s="34"/>
      <c r="H254" s="34"/>
      <c r="I254" s="159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2:26" ht="14.4" x14ac:dyDescent="0.3">
      <c r="B255" s="34"/>
      <c r="C255" s="34"/>
      <c r="D255" s="34"/>
      <c r="E255" s="34"/>
      <c r="F255" s="34"/>
      <c r="G255" s="34"/>
      <c r="H255" s="34"/>
      <c r="I255" s="159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2:26" ht="14.4" x14ac:dyDescent="0.3">
      <c r="B256" s="34"/>
      <c r="C256" s="34"/>
      <c r="D256" s="34"/>
      <c r="E256" s="34"/>
      <c r="F256" s="34"/>
      <c r="G256" s="34"/>
      <c r="H256" s="34"/>
      <c r="I256" s="159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2:26" ht="14.4" x14ac:dyDescent="0.3">
      <c r="B257" s="34"/>
      <c r="C257" s="34"/>
      <c r="D257" s="34"/>
      <c r="E257" s="34"/>
      <c r="F257" s="34"/>
      <c r="G257" s="34"/>
      <c r="H257" s="34"/>
      <c r="I257" s="159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2:26" ht="14.4" x14ac:dyDescent="0.3">
      <c r="B258" s="34"/>
      <c r="C258" s="34"/>
      <c r="D258" s="34"/>
      <c r="E258" s="34"/>
      <c r="F258" s="34"/>
      <c r="G258" s="34"/>
      <c r="H258" s="34"/>
      <c r="I258" s="159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2:26" ht="14.4" x14ac:dyDescent="0.3">
      <c r="B259" s="34"/>
      <c r="C259" s="34"/>
      <c r="D259" s="34"/>
      <c r="E259" s="34"/>
      <c r="F259" s="34"/>
      <c r="G259" s="34"/>
      <c r="H259" s="34"/>
      <c r="I259" s="159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2:26" ht="14.4" x14ac:dyDescent="0.3">
      <c r="B260" s="34"/>
      <c r="C260" s="34"/>
      <c r="D260" s="34"/>
      <c r="E260" s="34"/>
      <c r="F260" s="34"/>
      <c r="G260" s="34"/>
      <c r="H260" s="34"/>
      <c r="I260" s="159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2:26" ht="14.4" x14ac:dyDescent="0.3">
      <c r="B261" s="34"/>
      <c r="C261" s="34"/>
      <c r="D261" s="34"/>
      <c r="E261" s="34"/>
      <c r="F261" s="34"/>
      <c r="G261" s="34"/>
      <c r="H261" s="34"/>
      <c r="I261" s="159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2:26" ht="14.4" x14ac:dyDescent="0.3">
      <c r="B262" s="34"/>
      <c r="C262" s="34"/>
      <c r="D262" s="34"/>
      <c r="E262" s="34"/>
      <c r="F262" s="34"/>
      <c r="G262" s="34"/>
      <c r="H262" s="34"/>
      <c r="I262" s="159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2:26" ht="14.4" x14ac:dyDescent="0.3">
      <c r="B263" s="34"/>
      <c r="C263" s="34"/>
      <c r="D263" s="34"/>
      <c r="E263" s="34"/>
      <c r="F263" s="34"/>
      <c r="G263" s="34"/>
      <c r="H263" s="34"/>
      <c r="I263" s="159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2:26" ht="14.4" x14ac:dyDescent="0.3">
      <c r="B264" s="34"/>
      <c r="C264" s="34"/>
      <c r="D264" s="34"/>
      <c r="E264" s="34"/>
      <c r="F264" s="34"/>
      <c r="G264" s="34"/>
      <c r="H264" s="34"/>
      <c r="I264" s="159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2:26" ht="14.4" x14ac:dyDescent="0.3">
      <c r="B265" s="34"/>
      <c r="C265" s="34"/>
      <c r="D265" s="34"/>
      <c r="E265" s="34"/>
      <c r="F265" s="34"/>
      <c r="G265" s="34"/>
      <c r="H265" s="34"/>
      <c r="I265" s="159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2:26" ht="14.4" x14ac:dyDescent="0.3">
      <c r="B266" s="34"/>
      <c r="C266" s="34"/>
      <c r="D266" s="34"/>
      <c r="E266" s="34"/>
      <c r="F266" s="34"/>
      <c r="G266" s="34"/>
      <c r="H266" s="34"/>
      <c r="I266" s="159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2:26" ht="14.4" x14ac:dyDescent="0.3">
      <c r="B267" s="34"/>
      <c r="C267" s="34"/>
      <c r="D267" s="34"/>
      <c r="E267" s="34"/>
      <c r="F267" s="34"/>
      <c r="G267" s="34"/>
      <c r="H267" s="34"/>
      <c r="I267" s="159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2:26" ht="14.4" x14ac:dyDescent="0.3">
      <c r="B268" s="34"/>
      <c r="C268" s="34"/>
      <c r="D268" s="34"/>
      <c r="E268" s="34"/>
      <c r="F268" s="34"/>
      <c r="G268" s="34"/>
      <c r="H268" s="34"/>
      <c r="I268" s="159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2:26" ht="14.4" x14ac:dyDescent="0.3">
      <c r="B269" s="34"/>
      <c r="C269" s="34"/>
      <c r="D269" s="34"/>
      <c r="E269" s="34"/>
      <c r="F269" s="34"/>
      <c r="G269" s="34"/>
      <c r="H269" s="34"/>
      <c r="I269" s="159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2:26" ht="14.4" x14ac:dyDescent="0.3">
      <c r="B270" s="34"/>
      <c r="C270" s="34"/>
      <c r="D270" s="34"/>
      <c r="E270" s="34"/>
      <c r="F270" s="34"/>
      <c r="G270" s="34"/>
      <c r="H270" s="34"/>
      <c r="I270" s="159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2:26" ht="14.4" x14ac:dyDescent="0.3">
      <c r="B271" s="34"/>
      <c r="C271" s="34"/>
      <c r="D271" s="34"/>
      <c r="E271" s="34"/>
      <c r="F271" s="34"/>
      <c r="G271" s="34"/>
      <c r="H271" s="34"/>
      <c r="I271" s="159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2:26" ht="14.4" x14ac:dyDescent="0.3">
      <c r="B272" s="34"/>
      <c r="C272" s="34"/>
      <c r="D272" s="34"/>
      <c r="E272" s="34"/>
      <c r="F272" s="34"/>
      <c r="G272" s="34"/>
      <c r="H272" s="34"/>
      <c r="I272" s="159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2:26" ht="14.4" x14ac:dyDescent="0.3">
      <c r="B273" s="34"/>
      <c r="C273" s="34"/>
      <c r="D273" s="34"/>
      <c r="E273" s="34"/>
      <c r="F273" s="34"/>
      <c r="G273" s="34"/>
      <c r="H273" s="34"/>
      <c r="I273" s="159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2:26" ht="14.4" x14ac:dyDescent="0.3">
      <c r="B274" s="34"/>
      <c r="C274" s="34"/>
      <c r="D274" s="34"/>
      <c r="E274" s="34"/>
      <c r="F274" s="34"/>
      <c r="G274" s="34"/>
      <c r="H274" s="34"/>
      <c r="I274" s="159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2:26" ht="14.4" x14ac:dyDescent="0.3">
      <c r="B275" s="34"/>
      <c r="C275" s="34"/>
      <c r="D275" s="34"/>
      <c r="E275" s="34"/>
      <c r="F275" s="34"/>
      <c r="G275" s="34"/>
      <c r="H275" s="34"/>
      <c r="I275" s="159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2:26" ht="14.4" x14ac:dyDescent="0.3">
      <c r="B276" s="34"/>
      <c r="C276" s="34"/>
      <c r="D276" s="34"/>
      <c r="E276" s="34"/>
      <c r="F276" s="34"/>
      <c r="G276" s="34"/>
      <c r="H276" s="34"/>
      <c r="I276" s="159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2:26" ht="14.4" x14ac:dyDescent="0.3">
      <c r="B277" s="34"/>
      <c r="C277" s="34"/>
      <c r="D277" s="34"/>
      <c r="E277" s="34"/>
      <c r="F277" s="34"/>
      <c r="G277" s="34"/>
      <c r="H277" s="34"/>
      <c r="I277" s="159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2:26" ht="14.4" x14ac:dyDescent="0.3">
      <c r="B278" s="34"/>
      <c r="C278" s="34"/>
      <c r="D278" s="34"/>
      <c r="E278" s="34"/>
      <c r="F278" s="34"/>
      <c r="G278" s="34"/>
      <c r="H278" s="34"/>
      <c r="I278" s="159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2:26" ht="14.4" x14ac:dyDescent="0.3">
      <c r="B279" s="34"/>
      <c r="C279" s="34"/>
      <c r="D279" s="34"/>
      <c r="E279" s="34"/>
      <c r="F279" s="34"/>
      <c r="G279" s="34"/>
      <c r="H279" s="34"/>
      <c r="I279" s="159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2:26" ht="14.4" x14ac:dyDescent="0.3">
      <c r="B280" s="34"/>
      <c r="C280" s="34"/>
      <c r="D280" s="34"/>
      <c r="E280" s="34"/>
      <c r="F280" s="34"/>
      <c r="G280" s="34"/>
      <c r="H280" s="34"/>
      <c r="I280" s="159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2:26" ht="14.4" x14ac:dyDescent="0.3">
      <c r="B281" s="34"/>
      <c r="C281" s="34"/>
      <c r="D281" s="34"/>
      <c r="E281" s="34"/>
      <c r="F281" s="34"/>
      <c r="G281" s="34"/>
      <c r="H281" s="34"/>
      <c r="I281" s="159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2:26" ht="14.4" x14ac:dyDescent="0.3">
      <c r="B282" s="34"/>
      <c r="C282" s="34"/>
      <c r="D282" s="34"/>
      <c r="E282" s="34"/>
      <c r="F282" s="34"/>
      <c r="G282" s="34"/>
      <c r="H282" s="34"/>
      <c r="I282" s="159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2:26" ht="14.4" x14ac:dyDescent="0.3">
      <c r="B283" s="34"/>
      <c r="C283" s="34"/>
      <c r="D283" s="34"/>
      <c r="E283" s="34"/>
      <c r="F283" s="34"/>
      <c r="G283" s="34"/>
      <c r="H283" s="34"/>
      <c r="I283" s="159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2:26" ht="14.4" x14ac:dyDescent="0.3">
      <c r="B284" s="34"/>
      <c r="C284" s="34"/>
      <c r="D284" s="34"/>
      <c r="E284" s="34"/>
      <c r="F284" s="34"/>
      <c r="G284" s="34"/>
      <c r="H284" s="34"/>
      <c r="I284" s="159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2:26" ht="14.4" x14ac:dyDescent="0.3">
      <c r="B285" s="34"/>
      <c r="C285" s="34"/>
      <c r="D285" s="34"/>
      <c r="E285" s="34"/>
      <c r="F285" s="34"/>
      <c r="G285" s="34"/>
      <c r="H285" s="34"/>
      <c r="I285" s="159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2:26" ht="14.4" x14ac:dyDescent="0.3">
      <c r="B286" s="34"/>
      <c r="C286" s="34"/>
      <c r="D286" s="34"/>
      <c r="E286" s="34"/>
      <c r="F286" s="34"/>
      <c r="G286" s="34"/>
      <c r="H286" s="34"/>
      <c r="I286" s="159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2:26" ht="14.4" x14ac:dyDescent="0.3">
      <c r="B287" s="34"/>
      <c r="C287" s="34"/>
      <c r="D287" s="34"/>
      <c r="E287" s="34"/>
      <c r="F287" s="34"/>
      <c r="G287" s="34"/>
      <c r="H287" s="34"/>
      <c r="I287" s="159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2:26" ht="14.4" x14ac:dyDescent="0.3">
      <c r="B288" s="34"/>
      <c r="C288" s="34"/>
      <c r="D288" s="34"/>
      <c r="E288" s="34"/>
      <c r="F288" s="34"/>
      <c r="G288" s="34"/>
      <c r="H288" s="34"/>
      <c r="I288" s="159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2:26" ht="14.4" x14ac:dyDescent="0.3">
      <c r="B289" s="34"/>
      <c r="C289" s="34"/>
      <c r="D289" s="34"/>
      <c r="E289" s="34"/>
      <c r="F289" s="34"/>
      <c r="G289" s="34"/>
      <c r="H289" s="34"/>
      <c r="I289" s="159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2:26" ht="14.4" x14ac:dyDescent="0.3">
      <c r="B290" s="34"/>
      <c r="C290" s="34"/>
      <c r="D290" s="34"/>
      <c r="E290" s="34"/>
      <c r="F290" s="34"/>
      <c r="G290" s="34"/>
      <c r="H290" s="34"/>
      <c r="I290" s="159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2:26" ht="14.4" x14ac:dyDescent="0.3">
      <c r="B291" s="34"/>
      <c r="C291" s="34"/>
      <c r="D291" s="34"/>
      <c r="E291" s="34"/>
      <c r="F291" s="34"/>
      <c r="G291" s="34"/>
      <c r="H291" s="34"/>
      <c r="I291" s="159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2:26" ht="14.4" x14ac:dyDescent="0.3">
      <c r="B292" s="34"/>
      <c r="C292" s="34"/>
      <c r="D292" s="34"/>
      <c r="E292" s="34"/>
      <c r="F292" s="34"/>
      <c r="G292" s="34"/>
      <c r="H292" s="34"/>
      <c r="I292" s="159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2:26" ht="14.4" x14ac:dyDescent="0.3">
      <c r="B293" s="34"/>
      <c r="C293" s="34"/>
      <c r="D293" s="34"/>
      <c r="E293" s="34"/>
      <c r="F293" s="34"/>
      <c r="G293" s="34"/>
      <c r="H293" s="34"/>
      <c r="I293" s="159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2:26" ht="14.4" x14ac:dyDescent="0.3">
      <c r="B294" s="34"/>
      <c r="C294" s="34"/>
      <c r="D294" s="34"/>
      <c r="E294" s="34"/>
      <c r="F294" s="34"/>
      <c r="G294" s="34"/>
      <c r="H294" s="34"/>
      <c r="I294" s="159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2:26" ht="14.4" x14ac:dyDescent="0.3">
      <c r="B295" s="34"/>
      <c r="C295" s="34"/>
      <c r="D295" s="34"/>
      <c r="E295" s="34"/>
      <c r="F295" s="34"/>
      <c r="G295" s="34"/>
      <c r="H295" s="34"/>
      <c r="I295" s="159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2:26" ht="14.4" x14ac:dyDescent="0.3">
      <c r="B296" s="34"/>
      <c r="C296" s="34"/>
      <c r="D296" s="34"/>
      <c r="E296" s="34"/>
      <c r="F296" s="34"/>
      <c r="G296" s="34"/>
      <c r="H296" s="34"/>
      <c r="I296" s="159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2:26" ht="14.4" x14ac:dyDescent="0.3">
      <c r="B297" s="34"/>
      <c r="C297" s="34"/>
      <c r="D297" s="34"/>
      <c r="E297" s="34"/>
      <c r="F297" s="34"/>
      <c r="G297" s="34"/>
      <c r="H297" s="34"/>
      <c r="I297" s="159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2:26" ht="14.4" x14ac:dyDescent="0.3">
      <c r="B298" s="34"/>
      <c r="C298" s="34"/>
      <c r="D298" s="34"/>
      <c r="E298" s="34"/>
      <c r="F298" s="34"/>
      <c r="G298" s="34"/>
      <c r="H298" s="34"/>
      <c r="I298" s="159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2:26" ht="14.4" x14ac:dyDescent="0.3">
      <c r="B299" s="34"/>
      <c r="C299" s="34"/>
      <c r="D299" s="34"/>
      <c r="E299" s="34"/>
      <c r="F299" s="34"/>
      <c r="G299" s="34"/>
      <c r="H299" s="34"/>
      <c r="I299" s="159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2:26" ht="14.4" x14ac:dyDescent="0.3">
      <c r="B300" s="34"/>
      <c r="C300" s="34"/>
      <c r="D300" s="34"/>
      <c r="E300" s="34"/>
      <c r="F300" s="34"/>
      <c r="G300" s="34"/>
      <c r="H300" s="34"/>
      <c r="I300" s="159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2:26" ht="14.4" x14ac:dyDescent="0.3">
      <c r="B301" s="34"/>
      <c r="C301" s="34"/>
      <c r="D301" s="34"/>
      <c r="E301" s="34"/>
      <c r="F301" s="34"/>
      <c r="G301" s="34"/>
      <c r="H301" s="34"/>
      <c r="I301" s="159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2:26" ht="14.4" x14ac:dyDescent="0.3">
      <c r="B302" s="34"/>
      <c r="C302" s="34"/>
      <c r="D302" s="34"/>
      <c r="E302" s="34"/>
      <c r="F302" s="34"/>
      <c r="G302" s="34"/>
      <c r="H302" s="34"/>
      <c r="I302" s="159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2:26" ht="14.4" x14ac:dyDescent="0.3">
      <c r="B303" s="34"/>
      <c r="C303" s="34"/>
      <c r="D303" s="34"/>
      <c r="E303" s="34"/>
      <c r="F303" s="34"/>
      <c r="G303" s="34"/>
      <c r="H303" s="34"/>
      <c r="I303" s="159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2:26" ht="14.4" x14ac:dyDescent="0.3">
      <c r="B304" s="34"/>
      <c r="C304" s="34"/>
      <c r="D304" s="34"/>
      <c r="E304" s="34"/>
      <c r="F304" s="34"/>
      <c r="G304" s="34"/>
      <c r="H304" s="34"/>
      <c r="I304" s="159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2:26" ht="14.4" x14ac:dyDescent="0.3">
      <c r="B305" s="34"/>
      <c r="C305" s="34"/>
      <c r="D305" s="34"/>
      <c r="E305" s="34"/>
      <c r="F305" s="34"/>
      <c r="G305" s="34"/>
      <c r="H305" s="34"/>
      <c r="I305" s="159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2:26" ht="14.4" x14ac:dyDescent="0.3">
      <c r="B306" s="34"/>
      <c r="C306" s="34"/>
      <c r="D306" s="34"/>
      <c r="E306" s="34"/>
      <c r="F306" s="34"/>
      <c r="G306" s="34"/>
      <c r="H306" s="34"/>
      <c r="I306" s="159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2:26" ht="14.4" x14ac:dyDescent="0.3">
      <c r="B307" s="34"/>
      <c r="C307" s="34"/>
      <c r="D307" s="34"/>
      <c r="E307" s="34"/>
      <c r="F307" s="34"/>
      <c r="G307" s="34"/>
      <c r="H307" s="34"/>
      <c r="I307" s="159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2:26" ht="14.4" x14ac:dyDescent="0.3">
      <c r="B308" s="34"/>
      <c r="C308" s="34"/>
      <c r="D308" s="34"/>
      <c r="E308" s="34"/>
      <c r="F308" s="34"/>
      <c r="G308" s="34"/>
      <c r="H308" s="34"/>
      <c r="I308" s="159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2:26" ht="14.4" x14ac:dyDescent="0.3">
      <c r="B309" s="34"/>
      <c r="C309" s="34"/>
      <c r="D309" s="34"/>
      <c r="E309" s="34"/>
      <c r="F309" s="34"/>
      <c r="G309" s="34"/>
      <c r="H309" s="34"/>
      <c r="I309" s="159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2:26" ht="14.4" x14ac:dyDescent="0.3">
      <c r="B310" s="34"/>
      <c r="C310" s="34"/>
      <c r="D310" s="34"/>
      <c r="E310" s="34"/>
      <c r="F310" s="34"/>
      <c r="G310" s="34"/>
      <c r="H310" s="34"/>
      <c r="I310" s="159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2:26" ht="14.4" x14ac:dyDescent="0.3">
      <c r="B311" s="34"/>
      <c r="C311" s="34"/>
      <c r="D311" s="34"/>
      <c r="E311" s="34"/>
      <c r="F311" s="34"/>
      <c r="G311" s="34"/>
      <c r="H311" s="34"/>
      <c r="I311" s="159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2:26" ht="14.4" x14ac:dyDescent="0.3">
      <c r="B312" s="34"/>
      <c r="C312" s="34"/>
      <c r="D312" s="34"/>
      <c r="E312" s="34"/>
      <c r="F312" s="34"/>
      <c r="G312" s="34"/>
      <c r="H312" s="34"/>
      <c r="I312" s="159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2:26" ht="14.4" x14ac:dyDescent="0.3">
      <c r="B313" s="34"/>
      <c r="C313" s="34"/>
      <c r="D313" s="34"/>
      <c r="E313" s="34"/>
      <c r="F313" s="34"/>
      <c r="G313" s="34"/>
      <c r="H313" s="34"/>
      <c r="I313" s="159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2:26" ht="14.4" x14ac:dyDescent="0.3">
      <c r="B314" s="34"/>
      <c r="C314" s="34"/>
      <c r="D314" s="34"/>
      <c r="E314" s="34"/>
      <c r="F314" s="34"/>
      <c r="G314" s="34"/>
      <c r="H314" s="34"/>
      <c r="I314" s="159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2:26" ht="14.4" x14ac:dyDescent="0.3">
      <c r="B315" s="34"/>
      <c r="C315" s="34"/>
      <c r="D315" s="34"/>
      <c r="E315" s="34"/>
      <c r="F315" s="34"/>
      <c r="G315" s="34"/>
      <c r="H315" s="34"/>
      <c r="I315" s="159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2:26" ht="14.4" x14ac:dyDescent="0.3">
      <c r="B316" s="34"/>
      <c r="C316" s="34"/>
      <c r="D316" s="34"/>
      <c r="E316" s="34"/>
      <c r="F316" s="34"/>
      <c r="G316" s="34"/>
      <c r="H316" s="34"/>
      <c r="I316" s="159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2:26" ht="14.4" x14ac:dyDescent="0.3">
      <c r="B317" s="34"/>
      <c r="C317" s="34"/>
      <c r="D317" s="34"/>
      <c r="E317" s="34"/>
      <c r="F317" s="34"/>
      <c r="G317" s="34"/>
      <c r="H317" s="34"/>
      <c r="I317" s="159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2:26" ht="14.4" x14ac:dyDescent="0.3">
      <c r="B318" s="34"/>
      <c r="C318" s="34"/>
      <c r="D318" s="34"/>
      <c r="E318" s="34"/>
      <c r="F318" s="34"/>
      <c r="G318" s="34"/>
      <c r="H318" s="34"/>
      <c r="I318" s="159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2:26" ht="14.4" x14ac:dyDescent="0.3">
      <c r="B319" s="34"/>
      <c r="C319" s="34"/>
      <c r="D319" s="34"/>
      <c r="E319" s="34"/>
      <c r="F319" s="34"/>
      <c r="G319" s="34"/>
      <c r="H319" s="34"/>
      <c r="I319" s="159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2:26" ht="14.4" x14ac:dyDescent="0.3">
      <c r="B320" s="34"/>
      <c r="C320" s="34"/>
      <c r="D320" s="34"/>
      <c r="E320" s="34"/>
      <c r="F320" s="34"/>
      <c r="G320" s="34"/>
      <c r="H320" s="34"/>
      <c r="I320" s="159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2:26" ht="14.4" x14ac:dyDescent="0.3">
      <c r="B321" s="34"/>
      <c r="C321" s="34"/>
      <c r="D321" s="34"/>
      <c r="E321" s="34"/>
      <c r="F321" s="34"/>
      <c r="G321" s="34"/>
      <c r="H321" s="34"/>
      <c r="I321" s="159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2:26" ht="14.4" x14ac:dyDescent="0.3">
      <c r="B322" s="34"/>
      <c r="C322" s="34"/>
      <c r="D322" s="34"/>
      <c r="E322" s="34"/>
      <c r="F322" s="34"/>
      <c r="G322" s="34"/>
      <c r="H322" s="34"/>
      <c r="I322" s="159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2:26" ht="14.4" x14ac:dyDescent="0.3">
      <c r="B323" s="34"/>
      <c r="C323" s="34"/>
      <c r="D323" s="34"/>
      <c r="E323" s="34"/>
      <c r="F323" s="34"/>
      <c r="G323" s="34"/>
      <c r="H323" s="34"/>
      <c r="I323" s="159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2:26" ht="14.4" x14ac:dyDescent="0.3">
      <c r="B324" s="34"/>
      <c r="C324" s="34"/>
      <c r="D324" s="34"/>
      <c r="E324" s="34"/>
      <c r="F324" s="34"/>
      <c r="G324" s="34"/>
      <c r="H324" s="34"/>
      <c r="I324" s="159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2:26" ht="14.4" x14ac:dyDescent="0.3">
      <c r="B325" s="34"/>
      <c r="C325" s="34"/>
      <c r="D325" s="34"/>
      <c r="E325" s="34"/>
      <c r="F325" s="34"/>
      <c r="G325" s="34"/>
      <c r="H325" s="34"/>
      <c r="I325" s="159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2:26" ht="14.4" x14ac:dyDescent="0.3">
      <c r="B326" s="34"/>
      <c r="C326" s="34"/>
      <c r="D326" s="34"/>
      <c r="E326" s="34"/>
      <c r="F326" s="34"/>
      <c r="G326" s="34"/>
      <c r="H326" s="34"/>
      <c r="I326" s="159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2:26" ht="14.4" x14ac:dyDescent="0.3">
      <c r="B327" s="34"/>
      <c r="C327" s="34"/>
      <c r="D327" s="34"/>
      <c r="E327" s="34"/>
      <c r="F327" s="34"/>
      <c r="G327" s="34"/>
      <c r="H327" s="34"/>
      <c r="I327" s="159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2:26" ht="14.4" x14ac:dyDescent="0.3">
      <c r="B328" s="34"/>
      <c r="C328" s="34"/>
      <c r="D328" s="34"/>
      <c r="E328" s="34"/>
      <c r="F328" s="34"/>
      <c r="G328" s="34"/>
      <c r="H328" s="34"/>
      <c r="I328" s="159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2:26" ht="14.4" x14ac:dyDescent="0.3">
      <c r="B329" s="34"/>
      <c r="C329" s="34"/>
      <c r="D329" s="34"/>
      <c r="E329" s="34"/>
      <c r="F329" s="34"/>
      <c r="G329" s="34"/>
      <c r="H329" s="34"/>
      <c r="I329" s="159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2:26" ht="14.4" x14ac:dyDescent="0.3">
      <c r="B330" s="34"/>
      <c r="C330" s="34"/>
      <c r="D330" s="34"/>
      <c r="E330" s="34"/>
      <c r="F330" s="34"/>
      <c r="G330" s="34"/>
      <c r="H330" s="34"/>
      <c r="I330" s="159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2:26" ht="14.4" x14ac:dyDescent="0.3">
      <c r="B331" s="34"/>
      <c r="C331" s="34"/>
      <c r="D331" s="34"/>
      <c r="E331" s="34"/>
      <c r="F331" s="34"/>
      <c r="G331" s="34"/>
      <c r="H331" s="34"/>
      <c r="I331" s="159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2:26" ht="14.4" x14ac:dyDescent="0.3">
      <c r="B332" s="34"/>
      <c r="C332" s="34"/>
      <c r="D332" s="34"/>
      <c r="E332" s="34"/>
      <c r="F332" s="34"/>
      <c r="G332" s="34"/>
      <c r="H332" s="34"/>
      <c r="I332" s="159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2:26" ht="14.4" x14ac:dyDescent="0.3">
      <c r="B333" s="34"/>
      <c r="C333" s="34"/>
      <c r="D333" s="34"/>
      <c r="E333" s="34"/>
      <c r="F333" s="34"/>
      <c r="G333" s="34"/>
      <c r="H333" s="34"/>
      <c r="I333" s="159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2:26" ht="14.4" x14ac:dyDescent="0.3">
      <c r="B334" s="34"/>
      <c r="C334" s="34"/>
      <c r="D334" s="34"/>
      <c r="E334" s="34"/>
      <c r="F334" s="34"/>
      <c r="G334" s="34"/>
      <c r="H334" s="34"/>
      <c r="I334" s="159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2:26" ht="14.4" x14ac:dyDescent="0.3">
      <c r="B335" s="34"/>
      <c r="C335" s="34"/>
      <c r="D335" s="34"/>
      <c r="E335" s="34"/>
      <c r="F335" s="34"/>
      <c r="G335" s="34"/>
      <c r="H335" s="34"/>
      <c r="I335" s="159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2:26" ht="14.4" x14ac:dyDescent="0.3">
      <c r="B336" s="34"/>
      <c r="C336" s="34"/>
      <c r="D336" s="34"/>
      <c r="E336" s="34"/>
      <c r="F336" s="34"/>
      <c r="G336" s="34"/>
      <c r="H336" s="34"/>
      <c r="I336" s="159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2:26" ht="14.4" x14ac:dyDescent="0.3">
      <c r="B337" s="34"/>
      <c r="C337" s="34"/>
      <c r="D337" s="34"/>
      <c r="E337" s="34"/>
      <c r="F337" s="34"/>
      <c r="G337" s="34"/>
      <c r="H337" s="34"/>
      <c r="I337" s="159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2:26" ht="14.4" x14ac:dyDescent="0.3">
      <c r="B338" s="34"/>
      <c r="C338" s="34"/>
      <c r="D338" s="34"/>
      <c r="E338" s="34"/>
      <c r="F338" s="34"/>
      <c r="G338" s="34"/>
      <c r="H338" s="34"/>
      <c r="I338" s="159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2:26" ht="14.4" x14ac:dyDescent="0.3">
      <c r="B339" s="34"/>
      <c r="C339" s="34"/>
      <c r="D339" s="34"/>
      <c r="E339" s="34"/>
      <c r="F339" s="34"/>
      <c r="G339" s="34"/>
      <c r="H339" s="34"/>
      <c r="I339" s="159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2:26" ht="14.4" x14ac:dyDescent="0.3">
      <c r="B340" s="34"/>
      <c r="C340" s="34"/>
      <c r="D340" s="34"/>
      <c r="E340" s="34"/>
      <c r="F340" s="34"/>
      <c r="G340" s="34"/>
      <c r="H340" s="34"/>
      <c r="I340" s="159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2:26" ht="14.4" x14ac:dyDescent="0.3">
      <c r="B341" s="34"/>
      <c r="C341" s="34"/>
      <c r="D341" s="34"/>
      <c r="E341" s="34"/>
      <c r="F341" s="34"/>
      <c r="G341" s="34"/>
      <c r="H341" s="34"/>
      <c r="I341" s="159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2:26" ht="14.4" x14ac:dyDescent="0.3">
      <c r="B342" s="34"/>
      <c r="C342" s="34"/>
      <c r="D342" s="34"/>
      <c r="E342" s="34"/>
      <c r="F342" s="34"/>
      <c r="G342" s="34"/>
      <c r="H342" s="34"/>
      <c r="I342" s="159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2:26" ht="14.4" x14ac:dyDescent="0.3">
      <c r="B343" s="34"/>
      <c r="C343" s="34"/>
      <c r="D343" s="34"/>
      <c r="E343" s="34"/>
      <c r="F343" s="34"/>
      <c r="G343" s="34"/>
      <c r="H343" s="34"/>
      <c r="I343" s="159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2:26" ht="14.4" x14ac:dyDescent="0.3">
      <c r="B344" s="34"/>
      <c r="C344" s="34"/>
      <c r="D344" s="34"/>
      <c r="E344" s="34"/>
      <c r="F344" s="34"/>
      <c r="G344" s="34"/>
      <c r="H344" s="34"/>
      <c r="I344" s="159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2:26" ht="14.4" x14ac:dyDescent="0.3">
      <c r="B345" s="34"/>
      <c r="C345" s="34"/>
      <c r="D345" s="34"/>
      <c r="E345" s="34"/>
      <c r="F345" s="34"/>
      <c r="G345" s="34"/>
      <c r="H345" s="34"/>
      <c r="I345" s="159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2:26" ht="14.4" x14ac:dyDescent="0.3">
      <c r="B346" s="34"/>
      <c r="C346" s="34"/>
      <c r="D346" s="34"/>
      <c r="E346" s="34"/>
      <c r="F346" s="34"/>
      <c r="G346" s="34"/>
      <c r="H346" s="34"/>
      <c r="I346" s="159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2:26" ht="14.4" x14ac:dyDescent="0.3">
      <c r="B347" s="34"/>
      <c r="C347" s="34"/>
      <c r="D347" s="34"/>
      <c r="E347" s="34"/>
      <c r="F347" s="34"/>
      <c r="G347" s="34"/>
      <c r="H347" s="34"/>
      <c r="I347" s="159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2:26" ht="14.4" x14ac:dyDescent="0.3">
      <c r="B348" s="34"/>
      <c r="C348" s="34"/>
      <c r="D348" s="34"/>
      <c r="E348" s="34"/>
      <c r="F348" s="34"/>
      <c r="G348" s="34"/>
      <c r="H348" s="34"/>
      <c r="I348" s="159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2:26" ht="14.4" x14ac:dyDescent="0.3">
      <c r="B349" s="34"/>
      <c r="C349" s="34"/>
      <c r="D349" s="34"/>
      <c r="E349" s="34"/>
      <c r="F349" s="34"/>
      <c r="G349" s="34"/>
      <c r="H349" s="34"/>
      <c r="I349" s="159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2:26" ht="14.4" x14ac:dyDescent="0.3">
      <c r="B350" s="34"/>
      <c r="C350" s="34"/>
      <c r="D350" s="34"/>
      <c r="E350" s="34"/>
      <c r="F350" s="34"/>
      <c r="G350" s="34"/>
      <c r="H350" s="34"/>
      <c r="I350" s="159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2:26" ht="14.4" x14ac:dyDescent="0.3">
      <c r="B351" s="34"/>
      <c r="C351" s="34"/>
      <c r="D351" s="34"/>
      <c r="E351" s="34"/>
      <c r="F351" s="34"/>
      <c r="G351" s="34"/>
      <c r="H351" s="34"/>
      <c r="I351" s="159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2:26" ht="14.4" x14ac:dyDescent="0.3">
      <c r="B352" s="34"/>
      <c r="C352" s="34"/>
      <c r="D352" s="34"/>
      <c r="E352" s="34"/>
      <c r="F352" s="34"/>
      <c r="G352" s="34"/>
      <c r="H352" s="34"/>
      <c r="I352" s="159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2:26" ht="14.4" x14ac:dyDescent="0.3">
      <c r="B353" s="34"/>
      <c r="C353" s="34"/>
      <c r="D353" s="34"/>
      <c r="E353" s="34"/>
      <c r="F353" s="34"/>
      <c r="G353" s="34"/>
      <c r="H353" s="34"/>
      <c r="I353" s="159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2:26" ht="14.4" x14ac:dyDescent="0.3">
      <c r="B354" s="34"/>
      <c r="C354" s="34"/>
      <c r="D354" s="34"/>
      <c r="E354" s="34"/>
      <c r="F354" s="34"/>
      <c r="G354" s="34"/>
      <c r="H354" s="34"/>
      <c r="I354" s="159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2:26" ht="14.4" x14ac:dyDescent="0.3">
      <c r="B355" s="34"/>
      <c r="C355" s="34"/>
      <c r="D355" s="34"/>
      <c r="E355" s="34"/>
      <c r="F355" s="34"/>
      <c r="G355" s="34"/>
      <c r="H355" s="34"/>
      <c r="I355" s="159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2:26" ht="14.4" x14ac:dyDescent="0.3">
      <c r="B356" s="34"/>
      <c r="C356" s="34"/>
      <c r="D356" s="34"/>
      <c r="E356" s="34"/>
      <c r="F356" s="34"/>
      <c r="G356" s="34"/>
      <c r="H356" s="34"/>
      <c r="I356" s="159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2:26" ht="14.4" x14ac:dyDescent="0.3">
      <c r="B357" s="34"/>
      <c r="C357" s="34"/>
      <c r="D357" s="34"/>
      <c r="E357" s="34"/>
      <c r="F357" s="34"/>
      <c r="G357" s="34"/>
      <c r="H357" s="34"/>
      <c r="I357" s="159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2:26" ht="14.4" x14ac:dyDescent="0.3">
      <c r="B358" s="34"/>
      <c r="C358" s="34"/>
      <c r="D358" s="34"/>
      <c r="E358" s="34"/>
      <c r="F358" s="34"/>
      <c r="G358" s="34"/>
      <c r="H358" s="34"/>
      <c r="I358" s="159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2:26" ht="14.4" x14ac:dyDescent="0.3">
      <c r="B359" s="34"/>
      <c r="C359" s="34"/>
      <c r="D359" s="34"/>
      <c r="E359" s="34"/>
      <c r="F359" s="34"/>
      <c r="G359" s="34"/>
      <c r="H359" s="34"/>
      <c r="I359" s="159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2:26" ht="14.4" x14ac:dyDescent="0.3">
      <c r="B360" s="34"/>
      <c r="C360" s="34"/>
      <c r="D360" s="34"/>
      <c r="E360" s="34"/>
      <c r="F360" s="34"/>
      <c r="G360" s="34"/>
      <c r="H360" s="34"/>
      <c r="I360" s="159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2:26" ht="14.4" x14ac:dyDescent="0.3">
      <c r="B361" s="34"/>
      <c r="C361" s="34"/>
      <c r="D361" s="34"/>
      <c r="E361" s="34"/>
      <c r="F361" s="34"/>
      <c r="G361" s="34"/>
      <c r="H361" s="34"/>
      <c r="I361" s="159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2:26" ht="14.4" x14ac:dyDescent="0.3">
      <c r="B362" s="34"/>
      <c r="C362" s="34"/>
      <c r="D362" s="34"/>
      <c r="E362" s="34"/>
      <c r="F362" s="34"/>
      <c r="G362" s="34"/>
      <c r="H362" s="34"/>
      <c r="I362" s="159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2:26" ht="14.4" x14ac:dyDescent="0.3">
      <c r="B363" s="34"/>
      <c r="C363" s="34"/>
      <c r="D363" s="34"/>
      <c r="E363" s="34"/>
      <c r="F363" s="34"/>
      <c r="G363" s="34"/>
      <c r="H363" s="34"/>
      <c r="I363" s="159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2:26" ht="14.4" x14ac:dyDescent="0.3">
      <c r="B364" s="34"/>
      <c r="C364" s="34"/>
      <c r="D364" s="34"/>
      <c r="E364" s="34"/>
      <c r="F364" s="34"/>
      <c r="G364" s="34"/>
      <c r="H364" s="34"/>
      <c r="I364" s="159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2:26" ht="14.4" x14ac:dyDescent="0.3">
      <c r="B365" s="34"/>
      <c r="C365" s="34"/>
      <c r="D365" s="34"/>
      <c r="E365" s="34"/>
      <c r="F365" s="34"/>
      <c r="G365" s="34"/>
      <c r="H365" s="34"/>
      <c r="I365" s="159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2:26" ht="14.4" x14ac:dyDescent="0.3">
      <c r="B366" s="34"/>
      <c r="C366" s="34"/>
      <c r="D366" s="34"/>
      <c r="E366" s="34"/>
      <c r="F366" s="34"/>
      <c r="G366" s="34"/>
      <c r="H366" s="34"/>
      <c r="I366" s="159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2:26" ht="14.4" x14ac:dyDescent="0.3">
      <c r="B367" s="34"/>
      <c r="C367" s="34"/>
      <c r="D367" s="34"/>
      <c r="E367" s="34"/>
      <c r="F367" s="34"/>
      <c r="G367" s="34"/>
      <c r="H367" s="34"/>
      <c r="I367" s="159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2:26" ht="14.4" x14ac:dyDescent="0.3">
      <c r="B368" s="34"/>
      <c r="C368" s="34"/>
      <c r="D368" s="34"/>
      <c r="E368" s="34"/>
      <c r="F368" s="34"/>
      <c r="G368" s="34"/>
      <c r="H368" s="34"/>
      <c r="I368" s="159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2:26" ht="14.4" x14ac:dyDescent="0.3">
      <c r="B369" s="34"/>
      <c r="C369" s="34"/>
      <c r="D369" s="34"/>
      <c r="E369" s="34"/>
      <c r="F369" s="34"/>
      <c r="G369" s="34"/>
      <c r="H369" s="34"/>
      <c r="I369" s="159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2:26" ht="14.4" x14ac:dyDescent="0.3">
      <c r="B370" s="34"/>
      <c r="C370" s="34"/>
      <c r="D370" s="34"/>
      <c r="E370" s="34"/>
      <c r="F370" s="34"/>
      <c r="G370" s="34"/>
      <c r="H370" s="34"/>
      <c r="I370" s="159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2:26" ht="14.4" x14ac:dyDescent="0.3">
      <c r="B371" s="34"/>
      <c r="C371" s="34"/>
      <c r="D371" s="34"/>
      <c r="E371" s="34"/>
      <c r="F371" s="34"/>
      <c r="G371" s="34"/>
      <c r="H371" s="34"/>
      <c r="I371" s="159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2:26" ht="14.4" x14ac:dyDescent="0.3">
      <c r="B372" s="34"/>
      <c r="C372" s="34"/>
      <c r="D372" s="34"/>
      <c r="E372" s="34"/>
      <c r="F372" s="34"/>
      <c r="G372" s="34"/>
      <c r="H372" s="34"/>
      <c r="I372" s="159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2:26" ht="14.4" x14ac:dyDescent="0.3">
      <c r="B373" s="34"/>
      <c r="C373" s="34"/>
      <c r="D373" s="34"/>
      <c r="E373" s="34"/>
      <c r="F373" s="34"/>
      <c r="G373" s="34"/>
      <c r="H373" s="34"/>
      <c r="I373" s="159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2:26" ht="14.4" x14ac:dyDescent="0.3">
      <c r="B374" s="34"/>
      <c r="C374" s="34"/>
      <c r="D374" s="34"/>
      <c r="E374" s="34"/>
      <c r="F374" s="34"/>
      <c r="G374" s="34"/>
      <c r="H374" s="34"/>
      <c r="I374" s="159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2:26" ht="14.4" x14ac:dyDescent="0.3">
      <c r="B375" s="34"/>
      <c r="C375" s="34"/>
      <c r="D375" s="34"/>
      <c r="E375" s="34"/>
      <c r="F375" s="34"/>
      <c r="G375" s="34"/>
      <c r="H375" s="34"/>
      <c r="I375" s="159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2:26" ht="14.4" x14ac:dyDescent="0.3">
      <c r="B376" s="34"/>
      <c r="C376" s="34"/>
      <c r="D376" s="34"/>
      <c r="E376" s="34"/>
      <c r="F376" s="34"/>
      <c r="G376" s="34"/>
      <c r="H376" s="34"/>
      <c r="I376" s="159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2:26" ht="14.4" x14ac:dyDescent="0.3">
      <c r="B377" s="34"/>
      <c r="C377" s="34"/>
      <c r="D377" s="34"/>
      <c r="E377" s="34"/>
      <c r="F377" s="34"/>
      <c r="G377" s="34"/>
      <c r="H377" s="34"/>
      <c r="I377" s="159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2:26" ht="14.4" x14ac:dyDescent="0.3">
      <c r="B378" s="34"/>
      <c r="C378" s="34"/>
      <c r="D378" s="34"/>
      <c r="E378" s="34"/>
      <c r="F378" s="34"/>
      <c r="G378" s="34"/>
      <c r="H378" s="34"/>
      <c r="I378" s="159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2:26" ht="14.4" x14ac:dyDescent="0.3">
      <c r="B379" s="34"/>
      <c r="C379" s="34"/>
      <c r="D379" s="34"/>
      <c r="E379" s="34"/>
      <c r="F379" s="34"/>
      <c r="G379" s="34"/>
      <c r="H379" s="34"/>
      <c r="I379" s="159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2:26" ht="14.4" x14ac:dyDescent="0.3">
      <c r="B380" s="34"/>
      <c r="C380" s="34"/>
      <c r="D380" s="34"/>
      <c r="E380" s="34"/>
      <c r="F380" s="34"/>
      <c r="G380" s="34"/>
      <c r="H380" s="34"/>
      <c r="I380" s="159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2:26" ht="14.4" x14ac:dyDescent="0.3">
      <c r="B381" s="34"/>
      <c r="C381" s="34"/>
      <c r="D381" s="34"/>
      <c r="E381" s="34"/>
      <c r="F381" s="34"/>
      <c r="G381" s="34"/>
      <c r="H381" s="34"/>
      <c r="I381" s="159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2:26" ht="14.4" x14ac:dyDescent="0.3">
      <c r="B382" s="34"/>
      <c r="C382" s="34"/>
      <c r="D382" s="34"/>
      <c r="E382" s="34"/>
      <c r="F382" s="34"/>
      <c r="G382" s="34"/>
      <c r="H382" s="34"/>
      <c r="I382" s="159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2:26" ht="14.4" x14ac:dyDescent="0.3">
      <c r="B383" s="34"/>
      <c r="C383" s="34"/>
      <c r="D383" s="34"/>
      <c r="E383" s="34"/>
      <c r="F383" s="34"/>
      <c r="G383" s="34"/>
      <c r="H383" s="34"/>
      <c r="I383" s="159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2:26" ht="14.4" x14ac:dyDescent="0.3">
      <c r="B384" s="34"/>
      <c r="C384" s="34"/>
      <c r="D384" s="34"/>
      <c r="E384" s="34"/>
      <c r="F384" s="34"/>
      <c r="G384" s="34"/>
      <c r="H384" s="34"/>
      <c r="I384" s="159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2:26" ht="14.4" x14ac:dyDescent="0.3">
      <c r="B385" s="34"/>
      <c r="C385" s="34"/>
      <c r="D385" s="34"/>
      <c r="E385" s="34"/>
      <c r="F385" s="34"/>
      <c r="G385" s="34"/>
      <c r="H385" s="34"/>
      <c r="I385" s="159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2:26" ht="14.4" x14ac:dyDescent="0.3">
      <c r="B386" s="34"/>
      <c r="C386" s="34"/>
      <c r="D386" s="34"/>
      <c r="E386" s="34"/>
      <c r="F386" s="34"/>
      <c r="G386" s="34"/>
      <c r="H386" s="34"/>
      <c r="I386" s="159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2:26" ht="14.4" x14ac:dyDescent="0.3">
      <c r="B387" s="34"/>
      <c r="C387" s="34"/>
      <c r="D387" s="34"/>
      <c r="E387" s="34"/>
      <c r="F387" s="34"/>
      <c r="G387" s="34"/>
      <c r="H387" s="34"/>
      <c r="I387" s="159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2:26" ht="14.4" x14ac:dyDescent="0.3">
      <c r="B388" s="34"/>
      <c r="C388" s="34"/>
      <c r="D388" s="34"/>
      <c r="E388" s="34"/>
      <c r="F388" s="34"/>
      <c r="G388" s="34"/>
      <c r="H388" s="34"/>
      <c r="I388" s="159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2:26" ht="14.4" x14ac:dyDescent="0.3">
      <c r="B389" s="34"/>
      <c r="C389" s="34"/>
      <c r="D389" s="34"/>
      <c r="E389" s="34"/>
      <c r="F389" s="34"/>
      <c r="G389" s="34"/>
      <c r="H389" s="34"/>
      <c r="I389" s="159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2:26" ht="14.4" x14ac:dyDescent="0.3">
      <c r="B390" s="34"/>
      <c r="C390" s="34"/>
      <c r="D390" s="34"/>
      <c r="E390" s="34"/>
      <c r="F390" s="34"/>
      <c r="G390" s="34"/>
      <c r="H390" s="34"/>
      <c r="I390" s="159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2:26" ht="14.4" x14ac:dyDescent="0.3">
      <c r="B391" s="34"/>
      <c r="C391" s="34"/>
      <c r="D391" s="34"/>
      <c r="E391" s="34"/>
      <c r="F391" s="34"/>
      <c r="G391" s="34"/>
      <c r="H391" s="34"/>
      <c r="I391" s="159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2:26" ht="14.4" x14ac:dyDescent="0.3">
      <c r="B392" s="34"/>
      <c r="C392" s="34"/>
      <c r="D392" s="34"/>
      <c r="E392" s="34"/>
      <c r="F392" s="34"/>
      <c r="G392" s="34"/>
      <c r="H392" s="34"/>
      <c r="I392" s="159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2:26" ht="14.4" x14ac:dyDescent="0.3">
      <c r="B393" s="34"/>
      <c r="C393" s="34"/>
      <c r="D393" s="34"/>
      <c r="E393" s="34"/>
      <c r="F393" s="34"/>
      <c r="G393" s="34"/>
      <c r="H393" s="34"/>
      <c r="I393" s="159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2:26" ht="14.4" x14ac:dyDescent="0.3">
      <c r="B394" s="34"/>
      <c r="C394" s="34"/>
      <c r="D394" s="34"/>
      <c r="E394" s="34"/>
      <c r="F394" s="34"/>
      <c r="G394" s="34"/>
      <c r="H394" s="34"/>
      <c r="I394" s="159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2:26" ht="14.4" x14ac:dyDescent="0.3">
      <c r="B395" s="34"/>
      <c r="C395" s="34"/>
      <c r="D395" s="34"/>
      <c r="E395" s="34"/>
      <c r="F395" s="34"/>
      <c r="G395" s="34"/>
      <c r="H395" s="34"/>
      <c r="I395" s="159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2:26" ht="14.4" x14ac:dyDescent="0.3">
      <c r="B396" s="34"/>
      <c r="C396" s="34"/>
      <c r="D396" s="34"/>
      <c r="E396" s="34"/>
      <c r="F396" s="34"/>
      <c r="G396" s="34"/>
      <c r="H396" s="34"/>
      <c r="I396" s="159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2:26" ht="14.4" x14ac:dyDescent="0.3">
      <c r="B397" s="34"/>
      <c r="C397" s="34"/>
      <c r="D397" s="34"/>
      <c r="E397" s="34"/>
      <c r="F397" s="34"/>
      <c r="G397" s="34"/>
      <c r="H397" s="34"/>
      <c r="I397" s="159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2:26" ht="14.4" x14ac:dyDescent="0.3">
      <c r="B398" s="34"/>
      <c r="C398" s="34"/>
      <c r="D398" s="34"/>
      <c r="E398" s="34"/>
      <c r="F398" s="34"/>
      <c r="G398" s="34"/>
      <c r="H398" s="34"/>
      <c r="I398" s="159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2:26" ht="14.4" x14ac:dyDescent="0.3">
      <c r="B399" s="34"/>
      <c r="C399" s="34"/>
      <c r="D399" s="34"/>
      <c r="E399" s="34"/>
      <c r="F399" s="34"/>
      <c r="G399" s="34"/>
      <c r="H399" s="34"/>
      <c r="I399" s="159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2:26" ht="14.4" x14ac:dyDescent="0.3">
      <c r="B400" s="34"/>
      <c r="C400" s="34"/>
      <c r="D400" s="34"/>
      <c r="E400" s="34"/>
      <c r="F400" s="34"/>
      <c r="G400" s="34"/>
      <c r="H400" s="34"/>
      <c r="I400" s="159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2:26" ht="14.4" x14ac:dyDescent="0.3">
      <c r="B401" s="34"/>
      <c r="C401" s="34"/>
      <c r="D401" s="34"/>
      <c r="E401" s="34"/>
      <c r="F401" s="34"/>
      <c r="G401" s="34"/>
      <c r="H401" s="34"/>
      <c r="I401" s="159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2:26" ht="14.4" x14ac:dyDescent="0.3">
      <c r="B402" s="34"/>
      <c r="C402" s="34"/>
      <c r="D402" s="34"/>
      <c r="E402" s="34"/>
      <c r="F402" s="34"/>
      <c r="G402" s="34"/>
      <c r="H402" s="34"/>
      <c r="I402" s="159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2:26" ht="14.4" x14ac:dyDescent="0.3">
      <c r="B403" s="34"/>
      <c r="C403" s="34"/>
      <c r="D403" s="34"/>
      <c r="E403" s="34"/>
      <c r="F403" s="34"/>
      <c r="G403" s="34"/>
      <c r="H403" s="34"/>
      <c r="I403" s="159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2:26" ht="14.4" x14ac:dyDescent="0.3">
      <c r="B404" s="34"/>
      <c r="C404" s="34"/>
      <c r="D404" s="34"/>
      <c r="E404" s="34"/>
      <c r="F404" s="34"/>
      <c r="G404" s="34"/>
      <c r="H404" s="34"/>
      <c r="I404" s="159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2:26" ht="14.4" x14ac:dyDescent="0.3">
      <c r="B405" s="34"/>
      <c r="C405" s="34"/>
      <c r="D405" s="34"/>
      <c r="E405" s="34"/>
      <c r="F405" s="34"/>
      <c r="G405" s="34"/>
      <c r="H405" s="34"/>
      <c r="I405" s="159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2:26" ht="14.4" x14ac:dyDescent="0.3">
      <c r="B406" s="34"/>
      <c r="C406" s="34"/>
      <c r="D406" s="34"/>
      <c r="E406" s="34"/>
      <c r="F406" s="34"/>
      <c r="G406" s="34"/>
      <c r="H406" s="34"/>
      <c r="I406" s="159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2:26" ht="14.4" x14ac:dyDescent="0.3">
      <c r="B407" s="34"/>
      <c r="C407" s="34"/>
      <c r="D407" s="34"/>
      <c r="E407" s="34"/>
      <c r="F407" s="34"/>
      <c r="G407" s="34"/>
      <c r="H407" s="34"/>
      <c r="I407" s="159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2:26" ht="14.4" x14ac:dyDescent="0.3">
      <c r="B408" s="34"/>
      <c r="C408" s="34"/>
      <c r="D408" s="34"/>
      <c r="E408" s="34"/>
      <c r="F408" s="34"/>
      <c r="G408" s="34"/>
      <c r="H408" s="34"/>
      <c r="I408" s="159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2:26" ht="14.4" x14ac:dyDescent="0.3">
      <c r="B409" s="34"/>
      <c r="C409" s="34"/>
      <c r="D409" s="34"/>
      <c r="E409" s="34"/>
      <c r="F409" s="34"/>
      <c r="G409" s="34"/>
      <c r="H409" s="34"/>
      <c r="I409" s="159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2:26" ht="14.4" x14ac:dyDescent="0.3">
      <c r="B410" s="34"/>
      <c r="C410" s="34"/>
      <c r="D410" s="34"/>
      <c r="E410" s="34"/>
      <c r="F410" s="34"/>
      <c r="G410" s="34"/>
      <c r="H410" s="34"/>
      <c r="I410" s="159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2:26" ht="14.4" x14ac:dyDescent="0.3">
      <c r="B411" s="34"/>
      <c r="C411" s="34"/>
      <c r="D411" s="34"/>
      <c r="E411" s="34"/>
      <c r="F411" s="34"/>
      <c r="G411" s="34"/>
      <c r="H411" s="34"/>
      <c r="I411" s="159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2:26" ht="14.4" x14ac:dyDescent="0.3">
      <c r="B412" s="34"/>
      <c r="C412" s="34"/>
      <c r="D412" s="34"/>
      <c r="E412" s="34"/>
      <c r="F412" s="34"/>
      <c r="G412" s="34"/>
      <c r="H412" s="34"/>
      <c r="I412" s="159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2:26" ht="14.4" x14ac:dyDescent="0.3">
      <c r="B413" s="34"/>
      <c r="C413" s="34"/>
      <c r="D413" s="34"/>
      <c r="E413" s="34"/>
      <c r="F413" s="34"/>
      <c r="G413" s="34"/>
      <c r="H413" s="34"/>
      <c r="I413" s="159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2:26" ht="14.4" x14ac:dyDescent="0.3">
      <c r="B414" s="34"/>
      <c r="C414" s="34"/>
      <c r="D414" s="34"/>
      <c r="E414" s="34"/>
      <c r="F414" s="34"/>
      <c r="G414" s="34"/>
      <c r="H414" s="34"/>
      <c r="I414" s="159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2:26" ht="14.4" x14ac:dyDescent="0.3">
      <c r="B415" s="34"/>
      <c r="C415" s="34"/>
      <c r="D415" s="34"/>
      <c r="E415" s="34"/>
      <c r="F415" s="34"/>
      <c r="G415" s="34"/>
      <c r="H415" s="34"/>
      <c r="I415" s="159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2:26" ht="14.4" x14ac:dyDescent="0.3">
      <c r="B416" s="34"/>
      <c r="C416" s="34"/>
      <c r="D416" s="34"/>
      <c r="E416" s="34"/>
      <c r="F416" s="34"/>
      <c r="G416" s="34"/>
      <c r="H416" s="34"/>
      <c r="I416" s="159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2:26" ht="14.4" x14ac:dyDescent="0.3">
      <c r="B417" s="34"/>
      <c r="C417" s="34"/>
      <c r="D417" s="34"/>
      <c r="E417" s="34"/>
      <c r="F417" s="34"/>
      <c r="G417" s="34"/>
      <c r="H417" s="34"/>
      <c r="I417" s="159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2:26" ht="14.4" x14ac:dyDescent="0.3">
      <c r="B418" s="34"/>
      <c r="C418" s="34"/>
      <c r="D418" s="34"/>
      <c r="E418" s="34"/>
      <c r="F418" s="34"/>
      <c r="G418" s="34"/>
      <c r="H418" s="34"/>
      <c r="I418" s="159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2:26" ht="14.4" x14ac:dyDescent="0.3">
      <c r="B419" s="34"/>
      <c r="C419" s="34"/>
      <c r="D419" s="34"/>
      <c r="E419" s="34"/>
      <c r="F419" s="34"/>
      <c r="G419" s="34"/>
      <c r="H419" s="34"/>
      <c r="I419" s="159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2:26" ht="14.4" x14ac:dyDescent="0.3">
      <c r="B420" s="34"/>
      <c r="C420" s="34"/>
      <c r="D420" s="34"/>
      <c r="E420" s="34"/>
      <c r="F420" s="34"/>
      <c r="G420" s="34"/>
      <c r="H420" s="34"/>
      <c r="I420" s="159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2:26" ht="14.4" x14ac:dyDescent="0.3">
      <c r="B421" s="34"/>
      <c r="C421" s="34"/>
      <c r="D421" s="34"/>
      <c r="E421" s="34"/>
      <c r="F421" s="34"/>
      <c r="G421" s="34"/>
      <c r="H421" s="34"/>
      <c r="I421" s="159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2:26" ht="14.4" x14ac:dyDescent="0.3">
      <c r="B422" s="34"/>
      <c r="C422" s="34"/>
      <c r="D422" s="34"/>
      <c r="E422" s="34"/>
      <c r="F422" s="34"/>
      <c r="G422" s="34"/>
      <c r="H422" s="34"/>
      <c r="I422" s="159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2:26" ht="14.4" x14ac:dyDescent="0.3">
      <c r="B423" s="34"/>
      <c r="C423" s="34"/>
      <c r="D423" s="34"/>
      <c r="E423" s="34"/>
      <c r="F423" s="34"/>
      <c r="G423" s="34"/>
      <c r="H423" s="34"/>
      <c r="I423" s="159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2:26" ht="14.4" x14ac:dyDescent="0.3">
      <c r="B424" s="34"/>
      <c r="C424" s="34"/>
      <c r="D424" s="34"/>
      <c r="E424" s="34"/>
      <c r="F424" s="34"/>
      <c r="G424" s="34"/>
      <c r="H424" s="34"/>
      <c r="I424" s="159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2:26" ht="14.4" x14ac:dyDescent="0.3">
      <c r="B425" s="34"/>
      <c r="C425" s="34"/>
      <c r="D425" s="34"/>
      <c r="E425" s="34"/>
      <c r="F425" s="34"/>
      <c r="G425" s="34"/>
      <c r="H425" s="34"/>
      <c r="I425" s="159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2:26" ht="14.4" x14ac:dyDescent="0.3">
      <c r="B426" s="34"/>
      <c r="C426" s="34"/>
      <c r="D426" s="34"/>
      <c r="E426" s="34"/>
      <c r="F426" s="34"/>
      <c r="G426" s="34"/>
      <c r="H426" s="34"/>
      <c r="I426" s="159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2:26" ht="14.4" x14ac:dyDescent="0.3">
      <c r="B427" s="34"/>
      <c r="C427" s="34"/>
      <c r="D427" s="34"/>
      <c r="E427" s="34"/>
      <c r="F427" s="34"/>
      <c r="G427" s="34"/>
      <c r="H427" s="34"/>
      <c r="I427" s="159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2:26" ht="14.4" x14ac:dyDescent="0.3">
      <c r="B428" s="34"/>
      <c r="C428" s="34"/>
      <c r="D428" s="34"/>
      <c r="E428" s="34"/>
      <c r="F428" s="34"/>
      <c r="G428" s="34"/>
      <c r="H428" s="34"/>
      <c r="I428" s="159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2:26" ht="14.4" x14ac:dyDescent="0.3">
      <c r="B429" s="34"/>
      <c r="C429" s="34"/>
      <c r="D429" s="34"/>
      <c r="E429" s="34"/>
      <c r="F429" s="34"/>
      <c r="G429" s="34"/>
      <c r="H429" s="34"/>
      <c r="I429" s="159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2:26" ht="14.4" x14ac:dyDescent="0.3">
      <c r="B430" s="34"/>
      <c r="C430" s="34"/>
      <c r="D430" s="34"/>
      <c r="E430" s="34"/>
      <c r="F430" s="34"/>
      <c r="G430" s="34"/>
      <c r="H430" s="34"/>
      <c r="I430" s="159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2:26" ht="14.4" x14ac:dyDescent="0.3">
      <c r="B431" s="34"/>
      <c r="C431" s="34"/>
      <c r="D431" s="34"/>
      <c r="E431" s="34"/>
      <c r="F431" s="34"/>
      <c r="G431" s="34"/>
      <c r="H431" s="34"/>
      <c r="I431" s="159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2:26" ht="14.4" x14ac:dyDescent="0.3">
      <c r="B432" s="34"/>
      <c r="C432" s="34"/>
      <c r="D432" s="34"/>
      <c r="E432" s="34"/>
      <c r="F432" s="34"/>
      <c r="G432" s="34"/>
      <c r="H432" s="34"/>
      <c r="I432" s="159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2:26" ht="14.4" x14ac:dyDescent="0.3">
      <c r="B433" s="34"/>
      <c r="C433" s="34"/>
      <c r="D433" s="34"/>
      <c r="E433" s="34"/>
      <c r="F433" s="34"/>
      <c r="G433" s="34"/>
      <c r="H433" s="34"/>
      <c r="I433" s="159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2:26" ht="14.4" x14ac:dyDescent="0.3">
      <c r="B434" s="34"/>
      <c r="C434" s="34"/>
      <c r="D434" s="34"/>
      <c r="E434" s="34"/>
      <c r="F434" s="34"/>
      <c r="G434" s="34"/>
      <c r="H434" s="34"/>
      <c r="I434" s="159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2:26" ht="14.4" x14ac:dyDescent="0.3">
      <c r="B435" s="34"/>
      <c r="C435" s="34"/>
      <c r="D435" s="34"/>
      <c r="E435" s="34"/>
      <c r="F435" s="34"/>
      <c r="G435" s="34"/>
      <c r="H435" s="34"/>
      <c r="I435" s="159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2:26" ht="14.4" x14ac:dyDescent="0.3">
      <c r="B436" s="34"/>
      <c r="C436" s="34"/>
      <c r="D436" s="34"/>
      <c r="E436" s="34"/>
      <c r="F436" s="34"/>
      <c r="G436" s="34"/>
      <c r="H436" s="34"/>
      <c r="I436" s="159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2:26" ht="14.4" x14ac:dyDescent="0.3">
      <c r="B437" s="34"/>
      <c r="C437" s="34"/>
      <c r="D437" s="34"/>
      <c r="E437" s="34"/>
      <c r="F437" s="34"/>
      <c r="G437" s="34"/>
      <c r="H437" s="34"/>
      <c r="I437" s="159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2:26" ht="14.4" x14ac:dyDescent="0.3">
      <c r="B438" s="34"/>
      <c r="C438" s="34"/>
      <c r="D438" s="34"/>
      <c r="E438" s="34"/>
      <c r="F438" s="34"/>
      <c r="G438" s="34"/>
      <c r="H438" s="34"/>
      <c r="I438" s="159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2:26" ht="14.4" x14ac:dyDescent="0.3">
      <c r="B439" s="34"/>
      <c r="C439" s="34"/>
      <c r="D439" s="34"/>
      <c r="E439" s="34"/>
      <c r="F439" s="34"/>
      <c r="G439" s="34"/>
      <c r="H439" s="34"/>
      <c r="I439" s="159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2:26" ht="14.4" x14ac:dyDescent="0.3">
      <c r="B440" s="34"/>
      <c r="C440" s="34"/>
      <c r="D440" s="34"/>
      <c r="E440" s="34"/>
      <c r="F440" s="34"/>
      <c r="G440" s="34"/>
      <c r="H440" s="34"/>
      <c r="I440" s="159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2:26" ht="14.4" x14ac:dyDescent="0.3">
      <c r="B441" s="34"/>
      <c r="C441" s="34"/>
      <c r="D441" s="34"/>
      <c r="E441" s="34"/>
      <c r="F441" s="34"/>
      <c r="G441" s="34"/>
      <c r="H441" s="34"/>
      <c r="I441" s="159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2:26" ht="14.4" x14ac:dyDescent="0.3">
      <c r="B442" s="34"/>
      <c r="C442" s="34"/>
      <c r="D442" s="34"/>
      <c r="E442" s="34"/>
      <c r="F442" s="34"/>
      <c r="G442" s="34"/>
      <c r="H442" s="34"/>
      <c r="I442" s="159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2:26" ht="14.4" x14ac:dyDescent="0.3">
      <c r="B443" s="34"/>
      <c r="C443" s="34"/>
      <c r="D443" s="34"/>
      <c r="E443" s="34"/>
      <c r="F443" s="34"/>
      <c r="G443" s="34"/>
      <c r="H443" s="34"/>
      <c r="I443" s="159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2:26" ht="14.4" x14ac:dyDescent="0.3">
      <c r="B444" s="34"/>
      <c r="C444" s="34"/>
      <c r="D444" s="34"/>
      <c r="E444" s="34"/>
      <c r="F444" s="34"/>
      <c r="G444" s="34"/>
      <c r="H444" s="34"/>
      <c r="I444" s="159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2:26" ht="14.4" x14ac:dyDescent="0.3">
      <c r="B445" s="34"/>
      <c r="C445" s="34"/>
      <c r="D445" s="34"/>
      <c r="E445" s="34"/>
      <c r="F445" s="34"/>
      <c r="G445" s="34"/>
      <c r="H445" s="34"/>
      <c r="I445" s="159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2:26" ht="14.4" x14ac:dyDescent="0.3">
      <c r="B446" s="34"/>
      <c r="C446" s="34"/>
      <c r="D446" s="34"/>
      <c r="E446" s="34"/>
      <c r="F446" s="34"/>
      <c r="G446" s="34"/>
      <c r="H446" s="34"/>
      <c r="I446" s="159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2:26" ht="14.4" x14ac:dyDescent="0.3">
      <c r="B447" s="34"/>
      <c r="C447" s="34"/>
      <c r="D447" s="34"/>
      <c r="E447" s="34"/>
      <c r="F447" s="34"/>
      <c r="G447" s="34"/>
      <c r="H447" s="34"/>
      <c r="I447" s="159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2:26" ht="14.4" x14ac:dyDescent="0.3">
      <c r="B448" s="34"/>
      <c r="C448" s="34"/>
      <c r="D448" s="34"/>
      <c r="E448" s="34"/>
      <c r="F448" s="34"/>
      <c r="G448" s="34"/>
      <c r="H448" s="34"/>
      <c r="I448" s="159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2:26" ht="14.4" x14ac:dyDescent="0.3">
      <c r="B449" s="34"/>
      <c r="C449" s="34"/>
      <c r="D449" s="34"/>
      <c r="E449" s="34"/>
      <c r="F449" s="34"/>
      <c r="G449" s="34"/>
      <c r="H449" s="34"/>
      <c r="I449" s="159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2:26" ht="14.4" x14ac:dyDescent="0.3">
      <c r="B450" s="34"/>
      <c r="C450" s="34"/>
      <c r="D450" s="34"/>
      <c r="E450" s="34"/>
      <c r="F450" s="34"/>
      <c r="G450" s="34"/>
      <c r="H450" s="34"/>
      <c r="I450" s="159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2:26" ht="14.4" x14ac:dyDescent="0.3">
      <c r="B451" s="34"/>
      <c r="C451" s="34"/>
      <c r="D451" s="34"/>
      <c r="E451" s="34"/>
      <c r="F451" s="34"/>
      <c r="G451" s="34"/>
      <c r="H451" s="34"/>
      <c r="I451" s="159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2:26" ht="14.4" x14ac:dyDescent="0.3">
      <c r="B452" s="34"/>
      <c r="C452" s="34"/>
      <c r="D452" s="34"/>
      <c r="E452" s="34"/>
      <c r="F452" s="34"/>
      <c r="G452" s="34"/>
      <c r="H452" s="34"/>
      <c r="I452" s="159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2:26" ht="14.4" x14ac:dyDescent="0.3">
      <c r="B453" s="34"/>
      <c r="C453" s="34"/>
      <c r="D453" s="34"/>
      <c r="E453" s="34"/>
      <c r="F453" s="34"/>
      <c r="G453" s="34"/>
      <c r="H453" s="34"/>
      <c r="I453" s="159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2:26" ht="14.4" x14ac:dyDescent="0.3">
      <c r="B454" s="34"/>
      <c r="C454" s="34"/>
      <c r="D454" s="34"/>
      <c r="E454" s="34"/>
      <c r="F454" s="34"/>
      <c r="G454" s="34"/>
      <c r="H454" s="34"/>
      <c r="I454" s="159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2:26" ht="14.4" x14ac:dyDescent="0.3">
      <c r="B455" s="34"/>
      <c r="C455" s="34"/>
      <c r="D455" s="34"/>
      <c r="E455" s="34"/>
      <c r="F455" s="34"/>
      <c r="G455" s="34"/>
      <c r="H455" s="34"/>
      <c r="I455" s="159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2:26" ht="14.4" x14ac:dyDescent="0.3">
      <c r="B456" s="34"/>
      <c r="C456" s="34"/>
      <c r="D456" s="34"/>
      <c r="E456" s="34"/>
      <c r="F456" s="34"/>
      <c r="G456" s="34"/>
      <c r="H456" s="34"/>
      <c r="I456" s="159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2:26" ht="14.4" x14ac:dyDescent="0.3">
      <c r="B457" s="34"/>
      <c r="C457" s="34"/>
      <c r="D457" s="34"/>
      <c r="E457" s="34"/>
      <c r="F457" s="34"/>
      <c r="G457" s="34"/>
      <c r="H457" s="34"/>
      <c r="I457" s="159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2:26" ht="14.4" x14ac:dyDescent="0.3">
      <c r="B458" s="34"/>
      <c r="C458" s="34"/>
      <c r="D458" s="34"/>
      <c r="E458" s="34"/>
      <c r="F458" s="34"/>
      <c r="G458" s="34"/>
      <c r="H458" s="34"/>
      <c r="I458" s="159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2:26" ht="14.4" x14ac:dyDescent="0.3">
      <c r="B459" s="34"/>
      <c r="C459" s="34"/>
      <c r="D459" s="34"/>
      <c r="E459" s="34"/>
      <c r="F459" s="34"/>
      <c r="G459" s="34"/>
      <c r="H459" s="34"/>
      <c r="I459" s="159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2:26" ht="14.4" x14ac:dyDescent="0.3">
      <c r="B460" s="34"/>
      <c r="C460" s="34"/>
      <c r="D460" s="34"/>
      <c r="E460" s="34"/>
      <c r="F460" s="34"/>
      <c r="G460" s="34"/>
      <c r="H460" s="34"/>
      <c r="I460" s="159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2:26" ht="14.4" x14ac:dyDescent="0.3">
      <c r="B461" s="34"/>
      <c r="C461" s="34"/>
      <c r="D461" s="34"/>
      <c r="E461" s="34"/>
      <c r="F461" s="34"/>
      <c r="G461" s="34"/>
      <c r="H461" s="34"/>
      <c r="I461" s="159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2:26" ht="14.4" x14ac:dyDescent="0.3">
      <c r="B462" s="34"/>
      <c r="C462" s="34"/>
      <c r="D462" s="34"/>
      <c r="E462" s="34"/>
      <c r="F462" s="34"/>
      <c r="G462" s="34"/>
      <c r="H462" s="34"/>
      <c r="I462" s="159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2:26" ht="14.4" x14ac:dyDescent="0.3">
      <c r="B463" s="34"/>
      <c r="C463" s="34"/>
      <c r="D463" s="34"/>
      <c r="E463" s="34"/>
      <c r="F463" s="34"/>
      <c r="G463" s="34"/>
      <c r="H463" s="34"/>
      <c r="I463" s="159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2:26" ht="14.4" x14ac:dyDescent="0.3">
      <c r="B464" s="34"/>
      <c r="C464" s="34"/>
      <c r="D464" s="34"/>
      <c r="E464" s="34"/>
      <c r="F464" s="34"/>
      <c r="G464" s="34"/>
      <c r="H464" s="34"/>
      <c r="I464" s="159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2:26" ht="14.4" x14ac:dyDescent="0.3">
      <c r="B465" s="34"/>
      <c r="C465" s="34"/>
      <c r="D465" s="34"/>
      <c r="E465" s="34"/>
      <c r="F465" s="34"/>
      <c r="G465" s="34"/>
      <c r="H465" s="34"/>
      <c r="I465" s="159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2:26" ht="14.4" x14ac:dyDescent="0.3">
      <c r="B466" s="34"/>
      <c r="C466" s="34"/>
      <c r="D466" s="34"/>
      <c r="E466" s="34"/>
      <c r="F466" s="34"/>
      <c r="G466" s="34"/>
      <c r="H466" s="34"/>
      <c r="I466" s="159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2:26" ht="14.4" x14ac:dyDescent="0.3">
      <c r="B467" s="34"/>
      <c r="C467" s="34"/>
      <c r="D467" s="34"/>
      <c r="E467" s="34"/>
      <c r="F467" s="34"/>
      <c r="G467" s="34"/>
      <c r="H467" s="34"/>
      <c r="I467" s="159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2:26" ht="14.4" x14ac:dyDescent="0.3">
      <c r="B468" s="34"/>
      <c r="C468" s="34"/>
      <c r="D468" s="34"/>
      <c r="E468" s="34"/>
      <c r="F468" s="34"/>
      <c r="G468" s="34"/>
      <c r="H468" s="34"/>
      <c r="I468" s="159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2:26" ht="14.4" x14ac:dyDescent="0.3">
      <c r="B469" s="34"/>
      <c r="C469" s="34"/>
      <c r="D469" s="34"/>
      <c r="E469" s="34"/>
      <c r="F469" s="34"/>
      <c r="G469" s="34"/>
      <c r="H469" s="34"/>
      <c r="I469" s="159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2:26" ht="14.4" x14ac:dyDescent="0.3">
      <c r="B470" s="34"/>
      <c r="C470" s="34"/>
      <c r="D470" s="34"/>
      <c r="E470" s="34"/>
      <c r="F470" s="34"/>
      <c r="G470" s="34"/>
      <c r="H470" s="34"/>
      <c r="I470" s="159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2:26" ht="14.4" x14ac:dyDescent="0.3">
      <c r="B471" s="34"/>
      <c r="C471" s="34"/>
      <c r="D471" s="34"/>
      <c r="E471" s="34"/>
      <c r="F471" s="34"/>
      <c r="G471" s="34"/>
      <c r="H471" s="34"/>
      <c r="I471" s="159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2:26" ht="14.4" x14ac:dyDescent="0.3">
      <c r="B472" s="34"/>
      <c r="C472" s="34"/>
      <c r="D472" s="34"/>
      <c r="E472" s="34"/>
      <c r="F472" s="34"/>
      <c r="G472" s="34"/>
      <c r="H472" s="34"/>
      <c r="I472" s="159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2:26" ht="14.4" x14ac:dyDescent="0.3">
      <c r="B473" s="34"/>
      <c r="C473" s="34"/>
      <c r="D473" s="34"/>
      <c r="E473" s="34"/>
      <c r="F473" s="34"/>
      <c r="G473" s="34"/>
      <c r="H473" s="34"/>
      <c r="I473" s="159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2:26" ht="14.4" x14ac:dyDescent="0.3">
      <c r="B474" s="34"/>
      <c r="C474" s="34"/>
      <c r="D474" s="34"/>
      <c r="E474" s="34"/>
      <c r="F474" s="34"/>
      <c r="G474" s="34"/>
      <c r="H474" s="34"/>
      <c r="I474" s="159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2:26" ht="14.4" x14ac:dyDescent="0.3">
      <c r="B475" s="34"/>
      <c r="C475" s="34"/>
      <c r="D475" s="34"/>
      <c r="E475" s="34"/>
      <c r="F475" s="34"/>
      <c r="G475" s="34"/>
      <c r="H475" s="34"/>
      <c r="I475" s="159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2:26" ht="14.4" x14ac:dyDescent="0.3">
      <c r="B476" s="34"/>
      <c r="C476" s="34"/>
      <c r="D476" s="34"/>
      <c r="E476" s="34"/>
      <c r="F476" s="34"/>
      <c r="G476" s="34"/>
      <c r="H476" s="34"/>
      <c r="I476" s="159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2:26" ht="14.4" x14ac:dyDescent="0.3">
      <c r="B477" s="34"/>
      <c r="C477" s="34"/>
      <c r="D477" s="34"/>
      <c r="E477" s="34"/>
      <c r="F477" s="34"/>
      <c r="G477" s="34"/>
      <c r="H477" s="34"/>
      <c r="I477" s="159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2:26" ht="14.4" x14ac:dyDescent="0.3">
      <c r="B478" s="34"/>
      <c r="C478" s="34"/>
      <c r="D478" s="34"/>
      <c r="E478" s="34"/>
      <c r="F478" s="34"/>
      <c r="G478" s="34"/>
      <c r="H478" s="34"/>
      <c r="I478" s="159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2:26" ht="14.4" x14ac:dyDescent="0.3">
      <c r="B479" s="34"/>
      <c r="C479" s="34"/>
      <c r="D479" s="34"/>
      <c r="E479" s="34"/>
      <c r="F479" s="34"/>
      <c r="G479" s="34"/>
      <c r="H479" s="34"/>
      <c r="I479" s="159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2:26" ht="14.4" x14ac:dyDescent="0.3">
      <c r="B480" s="34"/>
      <c r="C480" s="34"/>
      <c r="D480" s="34"/>
      <c r="E480" s="34"/>
      <c r="F480" s="34"/>
      <c r="G480" s="34"/>
      <c r="H480" s="34"/>
      <c r="I480" s="159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2:26" ht="14.4" x14ac:dyDescent="0.3">
      <c r="B481" s="34"/>
      <c r="C481" s="34"/>
      <c r="D481" s="34"/>
      <c r="E481" s="34"/>
      <c r="F481" s="34"/>
      <c r="G481" s="34"/>
      <c r="H481" s="34"/>
      <c r="I481" s="159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2:26" ht="14.4" x14ac:dyDescent="0.3">
      <c r="B482" s="34"/>
      <c r="C482" s="34"/>
      <c r="D482" s="34"/>
      <c r="E482" s="34"/>
      <c r="F482" s="34"/>
      <c r="G482" s="34"/>
      <c r="H482" s="34"/>
      <c r="I482" s="159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2:26" ht="14.4" x14ac:dyDescent="0.3">
      <c r="B483" s="34"/>
      <c r="C483" s="34"/>
      <c r="D483" s="34"/>
      <c r="E483" s="34"/>
      <c r="F483" s="34"/>
      <c r="G483" s="34"/>
      <c r="H483" s="34"/>
      <c r="I483" s="159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2:26" ht="14.4" x14ac:dyDescent="0.3">
      <c r="B484" s="34"/>
      <c r="C484" s="34"/>
      <c r="D484" s="34"/>
      <c r="E484" s="34"/>
      <c r="F484" s="34"/>
      <c r="G484" s="34"/>
      <c r="H484" s="34"/>
      <c r="I484" s="159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2:26" ht="14.4" x14ac:dyDescent="0.3">
      <c r="B485" s="34"/>
      <c r="C485" s="34"/>
      <c r="D485" s="34"/>
      <c r="E485" s="34"/>
      <c r="F485" s="34"/>
      <c r="G485" s="34"/>
      <c r="H485" s="34"/>
      <c r="I485" s="159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2:26" ht="14.4" x14ac:dyDescent="0.3">
      <c r="B486" s="34"/>
      <c r="C486" s="34"/>
      <c r="D486" s="34"/>
      <c r="E486" s="34"/>
      <c r="F486" s="34"/>
      <c r="G486" s="34"/>
      <c r="H486" s="34"/>
      <c r="I486" s="159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2:26" ht="14.4" x14ac:dyDescent="0.3">
      <c r="B487" s="34"/>
      <c r="C487" s="34"/>
      <c r="D487" s="34"/>
      <c r="E487" s="34"/>
      <c r="F487" s="34"/>
      <c r="G487" s="34"/>
      <c r="H487" s="34"/>
      <c r="I487" s="159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2:26" ht="14.4" x14ac:dyDescent="0.3">
      <c r="B488" s="34"/>
      <c r="C488" s="34"/>
      <c r="D488" s="34"/>
      <c r="E488" s="34"/>
      <c r="F488" s="34"/>
      <c r="G488" s="34"/>
      <c r="H488" s="34"/>
      <c r="I488" s="159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2:26" ht="14.4" x14ac:dyDescent="0.3">
      <c r="B489" s="34"/>
      <c r="C489" s="34"/>
      <c r="D489" s="34"/>
      <c r="E489" s="34"/>
      <c r="F489" s="34"/>
      <c r="G489" s="34"/>
      <c r="H489" s="34"/>
      <c r="I489" s="159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2:26" ht="14.4" x14ac:dyDescent="0.3">
      <c r="B490" s="34"/>
      <c r="C490" s="34"/>
      <c r="D490" s="34"/>
      <c r="E490" s="34"/>
      <c r="F490" s="34"/>
      <c r="G490" s="34"/>
      <c r="H490" s="34"/>
      <c r="I490" s="159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2:26" ht="14.4" x14ac:dyDescent="0.3">
      <c r="B491" s="34"/>
      <c r="C491" s="34"/>
      <c r="D491" s="34"/>
      <c r="E491" s="34"/>
      <c r="F491" s="34"/>
      <c r="G491" s="34"/>
      <c r="H491" s="34"/>
      <c r="I491" s="159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2:26" ht="14.4" x14ac:dyDescent="0.3">
      <c r="B492" s="34"/>
      <c r="C492" s="34"/>
      <c r="D492" s="34"/>
      <c r="E492" s="34"/>
      <c r="F492" s="34"/>
      <c r="G492" s="34"/>
      <c r="H492" s="34"/>
      <c r="I492" s="159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2:26" ht="14.4" x14ac:dyDescent="0.3">
      <c r="B493" s="34"/>
      <c r="C493" s="34"/>
      <c r="D493" s="34"/>
      <c r="E493" s="34"/>
      <c r="F493" s="34"/>
      <c r="G493" s="34"/>
      <c r="H493" s="34"/>
      <c r="I493" s="159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2:26" ht="14.4" x14ac:dyDescent="0.3">
      <c r="B494" s="34"/>
      <c r="C494" s="34"/>
      <c r="D494" s="34"/>
      <c r="E494" s="34"/>
      <c r="F494" s="34"/>
      <c r="G494" s="34"/>
      <c r="H494" s="34"/>
      <c r="I494" s="159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2:26" ht="14.4" x14ac:dyDescent="0.3">
      <c r="B495" s="34"/>
      <c r="C495" s="34"/>
      <c r="D495" s="34"/>
      <c r="E495" s="34"/>
      <c r="F495" s="34"/>
      <c r="G495" s="34"/>
      <c r="H495" s="34"/>
      <c r="I495" s="159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2:26" ht="14.4" x14ac:dyDescent="0.3">
      <c r="B496" s="34"/>
      <c r="C496" s="34"/>
      <c r="D496" s="34"/>
      <c r="E496" s="34"/>
      <c r="F496" s="34"/>
      <c r="G496" s="34"/>
      <c r="H496" s="34"/>
      <c r="I496" s="159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2:26" ht="14.4" x14ac:dyDescent="0.3">
      <c r="B497" s="34"/>
      <c r="C497" s="34"/>
      <c r="D497" s="34"/>
      <c r="E497" s="34"/>
      <c r="F497" s="34"/>
      <c r="G497" s="34"/>
      <c r="H497" s="34"/>
      <c r="I497" s="159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2:26" ht="14.4" x14ac:dyDescent="0.3">
      <c r="B498" s="34"/>
      <c r="C498" s="34"/>
      <c r="D498" s="34"/>
      <c r="E498" s="34"/>
      <c r="F498" s="34"/>
      <c r="G498" s="34"/>
      <c r="H498" s="34"/>
      <c r="I498" s="159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2:26" ht="14.4" x14ac:dyDescent="0.3">
      <c r="B499" s="34"/>
      <c r="C499" s="34"/>
      <c r="D499" s="34"/>
      <c r="E499" s="34"/>
      <c r="F499" s="34"/>
      <c r="G499" s="34"/>
      <c r="H499" s="34"/>
      <c r="I499" s="159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2:26" ht="14.4" x14ac:dyDescent="0.3">
      <c r="B500" s="34"/>
      <c r="C500" s="34"/>
      <c r="D500" s="34"/>
      <c r="E500" s="34"/>
      <c r="F500" s="34"/>
      <c r="G500" s="34"/>
      <c r="H500" s="34"/>
      <c r="I500" s="159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2:26" ht="14.4" x14ac:dyDescent="0.3">
      <c r="B501" s="34"/>
      <c r="C501" s="34"/>
      <c r="D501" s="34"/>
      <c r="E501" s="34"/>
      <c r="F501" s="34"/>
      <c r="G501" s="34"/>
      <c r="H501" s="34"/>
      <c r="I501" s="159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2:26" ht="14.4" x14ac:dyDescent="0.3">
      <c r="B502" s="34"/>
      <c r="C502" s="34"/>
      <c r="D502" s="34"/>
      <c r="E502" s="34"/>
      <c r="F502" s="34"/>
      <c r="G502" s="34"/>
      <c r="H502" s="34"/>
      <c r="I502" s="159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2:26" ht="14.4" x14ac:dyDescent="0.3">
      <c r="B503" s="34"/>
      <c r="C503" s="34"/>
      <c r="D503" s="34"/>
      <c r="E503" s="34"/>
      <c r="F503" s="34"/>
      <c r="G503" s="34"/>
      <c r="H503" s="34"/>
      <c r="I503" s="159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2:26" ht="14.4" x14ac:dyDescent="0.3">
      <c r="B504" s="34"/>
      <c r="C504" s="34"/>
      <c r="D504" s="34"/>
      <c r="E504" s="34"/>
      <c r="F504" s="34"/>
      <c r="G504" s="34"/>
      <c r="H504" s="34"/>
      <c r="I504" s="159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2:26" ht="14.4" x14ac:dyDescent="0.3">
      <c r="B505" s="34"/>
      <c r="C505" s="34"/>
      <c r="D505" s="34"/>
      <c r="E505" s="34"/>
      <c r="F505" s="34"/>
      <c r="G505" s="34"/>
      <c r="H505" s="34"/>
      <c r="I505" s="159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2:26" ht="14.4" x14ac:dyDescent="0.3">
      <c r="B506" s="34"/>
      <c r="C506" s="34"/>
      <c r="D506" s="34"/>
      <c r="E506" s="34"/>
      <c r="F506" s="34"/>
      <c r="G506" s="34"/>
      <c r="H506" s="34"/>
      <c r="I506" s="159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2:26" ht="14.4" x14ac:dyDescent="0.3">
      <c r="B507" s="34"/>
      <c r="C507" s="34"/>
      <c r="D507" s="34"/>
      <c r="E507" s="34"/>
      <c r="F507" s="34"/>
      <c r="G507" s="34"/>
      <c r="H507" s="34"/>
      <c r="I507" s="159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2:26" ht="14.4" x14ac:dyDescent="0.3">
      <c r="B508" s="34"/>
      <c r="C508" s="34"/>
      <c r="D508" s="34"/>
      <c r="E508" s="34"/>
      <c r="F508" s="34"/>
      <c r="G508" s="34"/>
      <c r="H508" s="34"/>
      <c r="I508" s="159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2:26" ht="14.4" x14ac:dyDescent="0.3">
      <c r="B509" s="34"/>
      <c r="C509" s="34"/>
      <c r="D509" s="34"/>
      <c r="E509" s="34"/>
      <c r="F509" s="34"/>
      <c r="G509" s="34"/>
      <c r="H509" s="34"/>
      <c r="I509" s="159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2:26" ht="14.4" x14ac:dyDescent="0.3">
      <c r="B510" s="34"/>
      <c r="C510" s="34"/>
      <c r="D510" s="34"/>
      <c r="E510" s="34"/>
      <c r="F510" s="34"/>
      <c r="G510" s="34"/>
      <c r="H510" s="34"/>
      <c r="I510" s="159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2:26" ht="14.4" x14ac:dyDescent="0.3">
      <c r="B511" s="34"/>
      <c r="C511" s="34"/>
      <c r="D511" s="34"/>
      <c r="E511" s="34"/>
      <c r="F511" s="34"/>
      <c r="G511" s="34"/>
      <c r="H511" s="34"/>
      <c r="I511" s="159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2:26" ht="14.4" x14ac:dyDescent="0.3">
      <c r="B512" s="34"/>
      <c r="C512" s="34"/>
      <c r="D512" s="34"/>
      <c r="E512" s="34"/>
      <c r="F512" s="34"/>
      <c r="G512" s="34"/>
      <c r="H512" s="34"/>
      <c r="I512" s="159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2:26" ht="14.4" x14ac:dyDescent="0.3">
      <c r="B513" s="34"/>
      <c r="C513" s="34"/>
      <c r="D513" s="34"/>
      <c r="E513" s="34"/>
      <c r="F513" s="34"/>
      <c r="G513" s="34"/>
      <c r="H513" s="34"/>
      <c r="I513" s="159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2:26" ht="14.4" x14ac:dyDescent="0.3">
      <c r="B514" s="34"/>
      <c r="C514" s="34"/>
      <c r="D514" s="34"/>
      <c r="E514" s="34"/>
      <c r="F514" s="34"/>
      <c r="G514" s="34"/>
      <c r="H514" s="34"/>
      <c r="I514" s="159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2:26" ht="14.4" x14ac:dyDescent="0.3">
      <c r="B515" s="34"/>
      <c r="C515" s="34"/>
      <c r="D515" s="34"/>
      <c r="E515" s="34"/>
      <c r="F515" s="34"/>
      <c r="G515" s="34"/>
      <c r="H515" s="34"/>
      <c r="I515" s="159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2:26" ht="14.4" x14ac:dyDescent="0.3">
      <c r="B516" s="34"/>
      <c r="C516" s="34"/>
      <c r="D516" s="34"/>
      <c r="E516" s="34"/>
      <c r="F516" s="34"/>
      <c r="G516" s="34"/>
      <c r="H516" s="34"/>
      <c r="I516" s="159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2:26" ht="14.4" x14ac:dyDescent="0.3">
      <c r="B517" s="34"/>
      <c r="C517" s="34"/>
      <c r="D517" s="34"/>
      <c r="E517" s="34"/>
      <c r="F517" s="34"/>
      <c r="G517" s="34"/>
      <c r="H517" s="34"/>
      <c r="I517" s="159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2:26" ht="14.4" x14ac:dyDescent="0.3">
      <c r="B518" s="34"/>
      <c r="C518" s="34"/>
      <c r="D518" s="34"/>
      <c r="E518" s="34"/>
      <c r="F518" s="34"/>
      <c r="G518" s="34"/>
      <c r="H518" s="34"/>
      <c r="I518" s="159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2:26" ht="14.4" x14ac:dyDescent="0.3">
      <c r="B519" s="34"/>
      <c r="C519" s="34"/>
      <c r="D519" s="34"/>
      <c r="E519" s="34"/>
      <c r="F519" s="34"/>
      <c r="G519" s="34"/>
      <c r="H519" s="34"/>
      <c r="I519" s="159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2:26" ht="14.4" x14ac:dyDescent="0.3">
      <c r="B520" s="34"/>
      <c r="C520" s="34"/>
      <c r="D520" s="34"/>
      <c r="E520" s="34"/>
      <c r="F520" s="34"/>
      <c r="G520" s="34"/>
      <c r="H520" s="34"/>
      <c r="I520" s="159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2:26" ht="14.4" x14ac:dyDescent="0.3">
      <c r="B521" s="34"/>
      <c r="C521" s="34"/>
      <c r="D521" s="34"/>
      <c r="E521" s="34"/>
      <c r="F521" s="34"/>
      <c r="G521" s="34"/>
      <c r="H521" s="34"/>
      <c r="I521" s="159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2:26" ht="14.4" x14ac:dyDescent="0.3">
      <c r="B522" s="34"/>
      <c r="C522" s="34"/>
      <c r="D522" s="34"/>
      <c r="E522" s="34"/>
      <c r="F522" s="34"/>
      <c r="G522" s="34"/>
      <c r="H522" s="34"/>
      <c r="I522" s="159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2:26" ht="14.4" x14ac:dyDescent="0.3">
      <c r="B523" s="34"/>
      <c r="C523" s="34"/>
      <c r="D523" s="34"/>
      <c r="E523" s="34"/>
      <c r="F523" s="34"/>
      <c r="G523" s="34"/>
      <c r="H523" s="34"/>
      <c r="I523" s="159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2:26" ht="14.4" x14ac:dyDescent="0.3">
      <c r="B524" s="34"/>
      <c r="C524" s="34"/>
      <c r="D524" s="34"/>
      <c r="E524" s="34"/>
      <c r="F524" s="34"/>
      <c r="G524" s="34"/>
      <c r="H524" s="34"/>
      <c r="I524" s="159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2:26" ht="14.4" x14ac:dyDescent="0.3">
      <c r="B525" s="34"/>
      <c r="C525" s="34"/>
      <c r="D525" s="34"/>
      <c r="E525" s="34"/>
      <c r="F525" s="34"/>
      <c r="G525" s="34"/>
      <c r="H525" s="34"/>
      <c r="I525" s="159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2:26" ht="14.4" x14ac:dyDescent="0.3">
      <c r="B526" s="34"/>
      <c r="C526" s="34"/>
      <c r="D526" s="34"/>
      <c r="E526" s="34"/>
      <c r="F526" s="34"/>
      <c r="G526" s="34"/>
      <c r="H526" s="34"/>
      <c r="I526" s="159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2:26" ht="14.4" x14ac:dyDescent="0.3">
      <c r="B527" s="34"/>
      <c r="C527" s="34"/>
      <c r="D527" s="34"/>
      <c r="E527" s="34"/>
      <c r="F527" s="34"/>
      <c r="G527" s="34"/>
      <c r="H527" s="34"/>
      <c r="I527" s="159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2:26" ht="14.4" x14ac:dyDescent="0.3">
      <c r="B528" s="34"/>
      <c r="C528" s="34"/>
      <c r="D528" s="34"/>
      <c r="E528" s="34"/>
      <c r="F528" s="34"/>
      <c r="G528" s="34"/>
      <c r="H528" s="34"/>
      <c r="I528" s="159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2:26" ht="14.4" x14ac:dyDescent="0.3">
      <c r="B529" s="34"/>
      <c r="C529" s="34"/>
      <c r="D529" s="34"/>
      <c r="E529" s="34"/>
      <c r="F529" s="34"/>
      <c r="G529" s="34"/>
      <c r="H529" s="34"/>
      <c r="I529" s="159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2:26" ht="14.4" x14ac:dyDescent="0.3">
      <c r="B530" s="34"/>
      <c r="C530" s="34"/>
      <c r="D530" s="34"/>
      <c r="E530" s="34"/>
      <c r="F530" s="34"/>
      <c r="G530" s="34"/>
      <c r="H530" s="34"/>
      <c r="I530" s="159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2:26" ht="14.4" x14ac:dyDescent="0.3">
      <c r="B531" s="34"/>
      <c r="C531" s="34"/>
      <c r="D531" s="34"/>
      <c r="E531" s="34"/>
      <c r="F531" s="34"/>
      <c r="G531" s="34"/>
      <c r="H531" s="34"/>
      <c r="I531" s="159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2:26" ht="14.4" x14ac:dyDescent="0.3">
      <c r="B532" s="34"/>
      <c r="C532" s="34"/>
      <c r="D532" s="34"/>
      <c r="E532" s="34"/>
      <c r="F532" s="34"/>
      <c r="G532" s="34"/>
      <c r="H532" s="34"/>
      <c r="I532" s="159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2:26" ht="14.4" x14ac:dyDescent="0.3">
      <c r="B533" s="34"/>
      <c r="C533" s="34"/>
      <c r="D533" s="34"/>
      <c r="E533" s="34"/>
      <c r="F533" s="34"/>
      <c r="G533" s="34"/>
      <c r="H533" s="34"/>
      <c r="I533" s="159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2:26" ht="14.4" x14ac:dyDescent="0.3">
      <c r="B534" s="34"/>
      <c r="C534" s="34"/>
      <c r="D534" s="34"/>
      <c r="E534" s="34"/>
      <c r="F534" s="34"/>
      <c r="G534" s="34"/>
      <c r="H534" s="34"/>
      <c r="I534" s="159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2:26" ht="14.4" x14ac:dyDescent="0.3">
      <c r="B535" s="34"/>
      <c r="C535" s="34"/>
      <c r="D535" s="34"/>
      <c r="E535" s="34"/>
      <c r="F535" s="34"/>
      <c r="G535" s="34"/>
      <c r="H535" s="34"/>
      <c r="I535" s="159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2:26" ht="14.4" x14ac:dyDescent="0.3">
      <c r="B536" s="34"/>
      <c r="C536" s="34"/>
      <c r="D536" s="34"/>
      <c r="E536" s="34"/>
      <c r="F536" s="34"/>
      <c r="G536" s="34"/>
      <c r="H536" s="34"/>
      <c r="I536" s="159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2:26" ht="14.4" x14ac:dyDescent="0.3">
      <c r="B537" s="34"/>
      <c r="C537" s="34"/>
      <c r="D537" s="34"/>
      <c r="E537" s="34"/>
      <c r="F537" s="34"/>
      <c r="G537" s="34"/>
      <c r="H537" s="34"/>
      <c r="I537" s="159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2:26" ht="14.4" x14ac:dyDescent="0.3">
      <c r="B538" s="34"/>
      <c r="C538" s="34"/>
      <c r="D538" s="34"/>
      <c r="E538" s="34"/>
      <c r="F538" s="34"/>
      <c r="G538" s="34"/>
      <c r="H538" s="34"/>
      <c r="I538" s="159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2:26" ht="14.4" x14ac:dyDescent="0.3">
      <c r="B539" s="34"/>
      <c r="C539" s="34"/>
      <c r="D539" s="34"/>
      <c r="E539" s="34"/>
      <c r="F539" s="34"/>
      <c r="G539" s="34"/>
      <c r="H539" s="34"/>
      <c r="I539" s="159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2:26" ht="14.4" x14ac:dyDescent="0.3">
      <c r="B540" s="34"/>
      <c r="C540" s="34"/>
      <c r="D540" s="34"/>
      <c r="E540" s="34"/>
      <c r="F540" s="34"/>
      <c r="G540" s="34"/>
      <c r="H540" s="34"/>
      <c r="I540" s="159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2:26" ht="14.4" x14ac:dyDescent="0.3">
      <c r="B541" s="34"/>
      <c r="C541" s="34"/>
      <c r="D541" s="34"/>
      <c r="E541" s="34"/>
      <c r="F541" s="34"/>
      <c r="G541" s="34"/>
      <c r="H541" s="34"/>
      <c r="I541" s="159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2:26" ht="14.4" x14ac:dyDescent="0.3">
      <c r="B542" s="34"/>
      <c r="C542" s="34"/>
      <c r="D542" s="34"/>
      <c r="E542" s="34"/>
      <c r="F542" s="34"/>
      <c r="G542" s="34"/>
      <c r="H542" s="34"/>
      <c r="I542" s="159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2:26" ht="14.4" x14ac:dyDescent="0.3">
      <c r="B543" s="34"/>
      <c r="C543" s="34"/>
      <c r="D543" s="34"/>
      <c r="E543" s="34"/>
      <c r="F543" s="34"/>
      <c r="G543" s="34"/>
      <c r="H543" s="34"/>
      <c r="I543" s="159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2:26" ht="14.4" x14ac:dyDescent="0.3">
      <c r="B544" s="34"/>
      <c r="C544" s="34"/>
      <c r="D544" s="34"/>
      <c r="E544" s="34"/>
      <c r="F544" s="34"/>
      <c r="G544" s="34"/>
      <c r="H544" s="34"/>
      <c r="I544" s="159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2:26" ht="14.4" x14ac:dyDescent="0.3">
      <c r="B545" s="34"/>
      <c r="C545" s="34"/>
      <c r="D545" s="34"/>
      <c r="E545" s="34"/>
      <c r="F545" s="34"/>
      <c r="G545" s="34"/>
      <c r="H545" s="34"/>
      <c r="I545" s="159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2:26" ht="14.4" x14ac:dyDescent="0.3">
      <c r="B546" s="34"/>
      <c r="C546" s="34"/>
      <c r="D546" s="34"/>
      <c r="E546" s="34"/>
      <c r="F546" s="34"/>
      <c r="G546" s="34"/>
      <c r="H546" s="34"/>
      <c r="I546" s="159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2:26" ht="14.4" x14ac:dyDescent="0.3">
      <c r="B547" s="34"/>
      <c r="C547" s="34"/>
      <c r="D547" s="34"/>
      <c r="E547" s="34"/>
      <c r="F547" s="34"/>
      <c r="G547" s="34"/>
      <c r="H547" s="34"/>
      <c r="I547" s="159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2:26" ht="14.4" x14ac:dyDescent="0.3">
      <c r="B548" s="34"/>
      <c r="C548" s="34"/>
      <c r="D548" s="34"/>
      <c r="E548" s="34"/>
      <c r="F548" s="34"/>
      <c r="G548" s="34"/>
      <c r="H548" s="34"/>
      <c r="I548" s="159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2:26" ht="14.4" x14ac:dyDescent="0.3">
      <c r="B549" s="34"/>
      <c r="C549" s="34"/>
      <c r="D549" s="34"/>
      <c r="E549" s="34"/>
      <c r="F549" s="34"/>
      <c r="G549" s="34"/>
      <c r="H549" s="34"/>
      <c r="I549" s="159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2:26" ht="14.4" x14ac:dyDescent="0.3">
      <c r="B550" s="34"/>
      <c r="C550" s="34"/>
      <c r="D550" s="34"/>
      <c r="E550" s="34"/>
      <c r="F550" s="34"/>
      <c r="G550" s="34"/>
      <c r="H550" s="34"/>
      <c r="I550" s="159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2:26" ht="14.4" x14ac:dyDescent="0.3">
      <c r="B551" s="34"/>
      <c r="C551" s="34"/>
      <c r="D551" s="34"/>
      <c r="E551" s="34"/>
      <c r="F551" s="34"/>
      <c r="G551" s="34"/>
      <c r="H551" s="34"/>
      <c r="I551" s="159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2:26" ht="14.4" x14ac:dyDescent="0.3">
      <c r="B552" s="34"/>
      <c r="C552" s="34"/>
      <c r="D552" s="34"/>
      <c r="E552" s="34"/>
      <c r="F552" s="34"/>
      <c r="G552" s="34"/>
      <c r="H552" s="34"/>
      <c r="I552" s="159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2:26" ht="14.4" x14ac:dyDescent="0.3">
      <c r="B553" s="34"/>
      <c r="C553" s="34"/>
      <c r="D553" s="34"/>
      <c r="E553" s="34"/>
      <c r="F553" s="34"/>
      <c r="G553" s="34"/>
      <c r="H553" s="34"/>
      <c r="I553" s="159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2:26" ht="14.4" x14ac:dyDescent="0.3">
      <c r="B554" s="34"/>
      <c r="C554" s="34"/>
      <c r="D554" s="34"/>
      <c r="E554" s="34"/>
      <c r="F554" s="34"/>
      <c r="G554" s="34"/>
      <c r="H554" s="34"/>
      <c r="I554" s="159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2:26" ht="14.4" x14ac:dyDescent="0.3">
      <c r="B555" s="34"/>
      <c r="C555" s="34"/>
      <c r="D555" s="34"/>
      <c r="E555" s="34"/>
      <c r="F555" s="34"/>
      <c r="G555" s="34"/>
      <c r="H555" s="34"/>
      <c r="I555" s="159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2:26" ht="14.4" x14ac:dyDescent="0.3">
      <c r="B556" s="34"/>
      <c r="C556" s="34"/>
      <c r="D556" s="34"/>
      <c r="E556" s="34"/>
      <c r="F556" s="34"/>
      <c r="G556" s="34"/>
      <c r="H556" s="34"/>
      <c r="I556" s="159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2:26" ht="14.4" x14ac:dyDescent="0.3">
      <c r="B557" s="34"/>
      <c r="C557" s="34"/>
      <c r="D557" s="34"/>
      <c r="E557" s="34"/>
      <c r="F557" s="34"/>
      <c r="G557" s="34"/>
      <c r="H557" s="34"/>
      <c r="I557" s="159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2:26" ht="14.4" x14ac:dyDescent="0.3">
      <c r="B558" s="34"/>
      <c r="C558" s="34"/>
      <c r="D558" s="34"/>
      <c r="E558" s="34"/>
      <c r="F558" s="34"/>
      <c r="G558" s="34"/>
      <c r="H558" s="34"/>
      <c r="I558" s="159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2:26" ht="14.4" x14ac:dyDescent="0.3">
      <c r="B559" s="34"/>
      <c r="C559" s="34"/>
      <c r="D559" s="34"/>
      <c r="E559" s="34"/>
      <c r="F559" s="34"/>
      <c r="G559" s="34"/>
      <c r="H559" s="34"/>
      <c r="I559" s="159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2:26" ht="14.4" x14ac:dyDescent="0.3">
      <c r="B560" s="34"/>
      <c r="C560" s="34"/>
      <c r="D560" s="34"/>
      <c r="E560" s="34"/>
      <c r="F560" s="34"/>
      <c r="G560" s="34"/>
      <c r="H560" s="34"/>
      <c r="I560" s="159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2:26" ht="14.4" x14ac:dyDescent="0.3">
      <c r="B561" s="34"/>
      <c r="C561" s="34"/>
      <c r="D561" s="34"/>
      <c r="E561" s="34"/>
      <c r="F561" s="34"/>
      <c r="G561" s="34"/>
      <c r="H561" s="34"/>
      <c r="I561" s="159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2:26" ht="14.4" x14ac:dyDescent="0.3">
      <c r="B562" s="34"/>
      <c r="C562" s="34"/>
      <c r="D562" s="34"/>
      <c r="E562" s="34"/>
      <c r="F562" s="34"/>
      <c r="G562" s="34"/>
      <c r="H562" s="34"/>
      <c r="I562" s="159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2:26" ht="14.4" x14ac:dyDescent="0.3">
      <c r="B563" s="34"/>
      <c r="C563" s="34"/>
      <c r="D563" s="34"/>
      <c r="E563" s="34"/>
      <c r="F563" s="34"/>
      <c r="G563" s="34"/>
      <c r="H563" s="34"/>
      <c r="I563" s="159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2:26" ht="14.4" x14ac:dyDescent="0.3">
      <c r="B564" s="34"/>
      <c r="C564" s="34"/>
      <c r="D564" s="34"/>
      <c r="E564" s="34"/>
      <c r="F564" s="34"/>
      <c r="G564" s="34"/>
      <c r="H564" s="34"/>
      <c r="I564" s="159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2:26" ht="14.4" x14ac:dyDescent="0.3">
      <c r="B565" s="34"/>
      <c r="C565" s="34"/>
      <c r="D565" s="34"/>
      <c r="E565" s="34"/>
      <c r="F565" s="34"/>
      <c r="G565" s="34"/>
      <c r="H565" s="34"/>
      <c r="I565" s="159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2:26" ht="14.4" x14ac:dyDescent="0.3">
      <c r="B566" s="34"/>
      <c r="C566" s="34"/>
      <c r="D566" s="34"/>
      <c r="E566" s="34"/>
      <c r="F566" s="34"/>
      <c r="G566" s="34"/>
      <c r="H566" s="34"/>
      <c r="I566" s="159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2:26" ht="14.4" x14ac:dyDescent="0.3">
      <c r="B567" s="34"/>
      <c r="C567" s="34"/>
      <c r="D567" s="34"/>
      <c r="E567" s="34"/>
      <c r="F567" s="34"/>
      <c r="G567" s="34"/>
      <c r="H567" s="34"/>
      <c r="I567" s="159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2:26" ht="14.4" x14ac:dyDescent="0.3">
      <c r="B568" s="34"/>
      <c r="C568" s="34"/>
      <c r="D568" s="34"/>
      <c r="E568" s="34"/>
      <c r="F568" s="34"/>
      <c r="G568" s="34"/>
      <c r="H568" s="34"/>
      <c r="I568" s="159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2:26" ht="14.4" x14ac:dyDescent="0.3">
      <c r="B569" s="34"/>
      <c r="C569" s="34"/>
      <c r="D569" s="34"/>
      <c r="E569" s="34"/>
      <c r="F569" s="34"/>
      <c r="G569" s="34"/>
      <c r="H569" s="34"/>
      <c r="I569" s="159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2:26" ht="14.4" x14ac:dyDescent="0.3">
      <c r="B570" s="34"/>
      <c r="C570" s="34"/>
      <c r="D570" s="34"/>
      <c r="E570" s="34"/>
      <c r="F570" s="34"/>
      <c r="G570" s="34"/>
      <c r="H570" s="34"/>
      <c r="I570" s="159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2:26" ht="14.4" x14ac:dyDescent="0.3">
      <c r="B571" s="34"/>
      <c r="C571" s="34"/>
      <c r="D571" s="34"/>
      <c r="E571" s="34"/>
      <c r="F571" s="34"/>
      <c r="G571" s="34"/>
      <c r="H571" s="34"/>
      <c r="I571" s="159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2:26" ht="14.4" x14ac:dyDescent="0.3">
      <c r="B572" s="34"/>
      <c r="C572" s="34"/>
      <c r="D572" s="34"/>
      <c r="E572" s="34"/>
      <c r="F572" s="34"/>
      <c r="G572" s="34"/>
      <c r="H572" s="34"/>
      <c r="I572" s="159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2:26" ht="14.4" x14ac:dyDescent="0.3">
      <c r="B573" s="34"/>
      <c r="C573" s="34"/>
      <c r="D573" s="34"/>
      <c r="E573" s="34"/>
      <c r="F573" s="34"/>
      <c r="G573" s="34"/>
      <c r="H573" s="34"/>
      <c r="I573" s="159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2:26" ht="14.4" x14ac:dyDescent="0.3">
      <c r="B574" s="34"/>
      <c r="C574" s="34"/>
      <c r="D574" s="34"/>
      <c r="E574" s="34"/>
      <c r="F574" s="34"/>
      <c r="G574" s="34"/>
      <c r="H574" s="34"/>
      <c r="I574" s="159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2:26" ht="14.4" x14ac:dyDescent="0.3">
      <c r="B575" s="34"/>
      <c r="C575" s="34"/>
      <c r="D575" s="34"/>
      <c r="E575" s="34"/>
      <c r="F575" s="34"/>
      <c r="G575" s="34"/>
      <c r="H575" s="34"/>
      <c r="I575" s="159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2:26" ht="14.4" x14ac:dyDescent="0.3">
      <c r="B576" s="34"/>
      <c r="C576" s="34"/>
      <c r="D576" s="34"/>
      <c r="E576" s="34"/>
      <c r="F576" s="34"/>
      <c r="G576" s="34"/>
      <c r="H576" s="34"/>
      <c r="I576" s="159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2:26" ht="14.4" x14ac:dyDescent="0.3">
      <c r="B577" s="34"/>
      <c r="C577" s="34"/>
      <c r="D577" s="34"/>
      <c r="E577" s="34"/>
      <c r="F577" s="34"/>
      <c r="G577" s="34"/>
      <c r="H577" s="34"/>
      <c r="I577" s="159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2:26" ht="14.4" x14ac:dyDescent="0.3">
      <c r="B578" s="34"/>
      <c r="C578" s="34"/>
      <c r="D578" s="34"/>
      <c r="E578" s="34"/>
      <c r="F578" s="34"/>
      <c r="G578" s="34"/>
      <c r="H578" s="34"/>
      <c r="I578" s="159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2:26" ht="14.4" x14ac:dyDescent="0.3">
      <c r="B579" s="34"/>
      <c r="C579" s="34"/>
      <c r="D579" s="34"/>
      <c r="E579" s="34"/>
      <c r="F579" s="34"/>
      <c r="G579" s="34"/>
      <c r="H579" s="34"/>
      <c r="I579" s="159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2:26" ht="14.4" x14ac:dyDescent="0.3">
      <c r="B580" s="34"/>
      <c r="C580" s="34"/>
      <c r="D580" s="34"/>
      <c r="E580" s="34"/>
      <c r="F580" s="34"/>
      <c r="G580" s="34"/>
      <c r="H580" s="34"/>
      <c r="I580" s="159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2:26" ht="14.4" x14ac:dyDescent="0.3">
      <c r="B581" s="34"/>
      <c r="C581" s="34"/>
      <c r="D581" s="34"/>
      <c r="E581" s="34"/>
      <c r="F581" s="34"/>
      <c r="G581" s="34"/>
      <c r="H581" s="34"/>
      <c r="I581" s="159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2:26" ht="14.4" x14ac:dyDescent="0.3">
      <c r="B582" s="34"/>
      <c r="C582" s="34"/>
      <c r="D582" s="34"/>
      <c r="E582" s="34"/>
      <c r="F582" s="34"/>
      <c r="G582" s="34"/>
      <c r="H582" s="34"/>
      <c r="I582" s="159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2:26" ht="14.4" x14ac:dyDescent="0.3">
      <c r="B583" s="34"/>
      <c r="C583" s="34"/>
      <c r="D583" s="34"/>
      <c r="E583" s="34"/>
      <c r="F583" s="34"/>
      <c r="G583" s="34"/>
      <c r="H583" s="34"/>
      <c r="I583" s="159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2:26" ht="14.4" x14ac:dyDescent="0.3">
      <c r="B584" s="34"/>
      <c r="C584" s="34"/>
      <c r="D584" s="34"/>
      <c r="E584" s="34"/>
      <c r="F584" s="34"/>
      <c r="G584" s="34"/>
      <c r="H584" s="34"/>
      <c r="I584" s="159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2:26" ht="14.4" x14ac:dyDescent="0.3">
      <c r="B585" s="34"/>
      <c r="C585" s="34"/>
      <c r="D585" s="34"/>
      <c r="E585" s="34"/>
      <c r="F585" s="34"/>
      <c r="G585" s="34"/>
      <c r="H585" s="34"/>
      <c r="I585" s="159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2:26" ht="14.4" x14ac:dyDescent="0.3">
      <c r="B586" s="34"/>
      <c r="C586" s="34"/>
      <c r="D586" s="34"/>
      <c r="E586" s="34"/>
      <c r="F586" s="34"/>
      <c r="G586" s="34"/>
      <c r="H586" s="34"/>
      <c r="I586" s="159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2:26" ht="14.4" x14ac:dyDescent="0.3">
      <c r="B587" s="34"/>
      <c r="C587" s="34"/>
      <c r="D587" s="34"/>
      <c r="E587" s="34"/>
      <c r="F587" s="34"/>
      <c r="G587" s="34"/>
      <c r="H587" s="34"/>
      <c r="I587" s="159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2:26" ht="14.4" x14ac:dyDescent="0.3">
      <c r="B588" s="34"/>
      <c r="C588" s="34"/>
      <c r="D588" s="34"/>
      <c r="E588" s="34"/>
      <c r="F588" s="34"/>
      <c r="G588" s="34"/>
      <c r="H588" s="34"/>
      <c r="I588" s="159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2:26" ht="14.4" x14ac:dyDescent="0.3">
      <c r="B589" s="34"/>
      <c r="C589" s="34"/>
      <c r="D589" s="34"/>
      <c r="E589" s="34"/>
      <c r="F589" s="34"/>
      <c r="G589" s="34"/>
      <c r="H589" s="34"/>
      <c r="I589" s="159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2:26" ht="14.4" x14ac:dyDescent="0.3">
      <c r="B590" s="34"/>
      <c r="C590" s="34"/>
      <c r="D590" s="34"/>
      <c r="E590" s="34"/>
      <c r="F590" s="34"/>
      <c r="G590" s="34"/>
      <c r="H590" s="34"/>
      <c r="I590" s="159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2:26" ht="14.4" x14ac:dyDescent="0.3">
      <c r="B591" s="34"/>
      <c r="C591" s="34"/>
      <c r="D591" s="34"/>
      <c r="E591" s="34"/>
      <c r="F591" s="34"/>
      <c r="G591" s="34"/>
      <c r="H591" s="34"/>
      <c r="I591" s="159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2:26" ht="14.4" x14ac:dyDescent="0.3">
      <c r="B592" s="34"/>
      <c r="C592" s="34"/>
      <c r="D592" s="34"/>
      <c r="E592" s="34"/>
      <c r="F592" s="34"/>
      <c r="G592" s="34"/>
      <c r="H592" s="34"/>
      <c r="I592" s="159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2:26" ht="14.4" x14ac:dyDescent="0.3">
      <c r="B593" s="34"/>
      <c r="C593" s="34"/>
      <c r="D593" s="34"/>
      <c r="E593" s="34"/>
      <c r="F593" s="34"/>
      <c r="G593" s="34"/>
      <c r="H593" s="34"/>
      <c r="I593" s="159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2:26" ht="14.4" x14ac:dyDescent="0.3">
      <c r="B594" s="34"/>
      <c r="C594" s="34"/>
      <c r="D594" s="34"/>
      <c r="E594" s="34"/>
      <c r="F594" s="34"/>
      <c r="G594" s="34"/>
      <c r="H594" s="34"/>
      <c r="I594" s="159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2:26" ht="14.4" x14ac:dyDescent="0.3">
      <c r="B595" s="34"/>
      <c r="C595" s="34"/>
      <c r="D595" s="34"/>
      <c r="E595" s="34"/>
      <c r="F595" s="34"/>
      <c r="G595" s="34"/>
      <c r="H595" s="34"/>
      <c r="I595" s="159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2:26" ht="14.4" x14ac:dyDescent="0.3">
      <c r="B596" s="34"/>
      <c r="C596" s="34"/>
      <c r="D596" s="34"/>
      <c r="E596" s="34"/>
      <c r="F596" s="34"/>
      <c r="G596" s="34"/>
      <c r="H596" s="34"/>
      <c r="I596" s="159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2:26" ht="14.4" x14ac:dyDescent="0.3">
      <c r="B597" s="34"/>
      <c r="C597" s="34"/>
      <c r="D597" s="34"/>
      <c r="E597" s="34"/>
      <c r="F597" s="34"/>
      <c r="G597" s="34"/>
      <c r="H597" s="34"/>
      <c r="I597" s="159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2:26" ht="14.4" x14ac:dyDescent="0.3">
      <c r="B598" s="34"/>
      <c r="C598" s="34"/>
      <c r="D598" s="34"/>
      <c r="E598" s="34"/>
      <c r="F598" s="34"/>
      <c r="G598" s="34"/>
      <c r="H598" s="34"/>
      <c r="I598" s="159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2:26" ht="14.4" x14ac:dyDescent="0.3">
      <c r="B599" s="34"/>
      <c r="C599" s="34"/>
      <c r="D599" s="34"/>
      <c r="E599" s="34"/>
      <c r="F599" s="34"/>
      <c r="G599" s="34"/>
      <c r="H599" s="34"/>
      <c r="I599" s="159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2:26" ht="14.4" x14ac:dyDescent="0.3">
      <c r="B600" s="34"/>
      <c r="C600" s="34"/>
      <c r="D600" s="34"/>
      <c r="E600" s="34"/>
      <c r="F600" s="34"/>
      <c r="G600" s="34"/>
      <c r="H600" s="34"/>
      <c r="I600" s="159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2:26" ht="14.4" x14ac:dyDescent="0.3">
      <c r="B601" s="34"/>
      <c r="C601" s="34"/>
      <c r="D601" s="34"/>
      <c r="E601" s="34"/>
      <c r="F601" s="34"/>
      <c r="G601" s="34"/>
      <c r="H601" s="34"/>
      <c r="I601" s="159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2:26" ht="14.4" x14ac:dyDescent="0.3">
      <c r="B602" s="34"/>
      <c r="C602" s="34"/>
      <c r="D602" s="34"/>
      <c r="E602" s="34"/>
      <c r="F602" s="34"/>
      <c r="G602" s="34"/>
      <c r="H602" s="34"/>
      <c r="I602" s="159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2:26" ht="14.4" x14ac:dyDescent="0.3">
      <c r="B603" s="34"/>
      <c r="C603" s="34"/>
      <c r="D603" s="34"/>
      <c r="E603" s="34"/>
      <c r="F603" s="34"/>
      <c r="G603" s="34"/>
      <c r="H603" s="34"/>
      <c r="I603" s="159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2:26" ht="14.4" x14ac:dyDescent="0.3">
      <c r="B604" s="34"/>
      <c r="C604" s="34"/>
      <c r="D604" s="34"/>
      <c r="E604" s="34"/>
      <c r="F604" s="34"/>
      <c r="G604" s="34"/>
      <c r="H604" s="34"/>
      <c r="I604" s="159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2:26" ht="14.4" x14ac:dyDescent="0.3">
      <c r="B605" s="34"/>
      <c r="C605" s="34"/>
      <c r="D605" s="34"/>
      <c r="E605" s="34"/>
      <c r="F605" s="34"/>
      <c r="G605" s="34"/>
      <c r="H605" s="34"/>
      <c r="I605" s="159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2:26" ht="14.4" x14ac:dyDescent="0.3">
      <c r="B606" s="34"/>
      <c r="C606" s="34"/>
      <c r="D606" s="34"/>
      <c r="E606" s="34"/>
      <c r="F606" s="34"/>
      <c r="G606" s="34"/>
      <c r="H606" s="34"/>
      <c r="I606" s="159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2:26" ht="14.4" x14ac:dyDescent="0.3">
      <c r="B607" s="34"/>
      <c r="C607" s="34"/>
      <c r="D607" s="34"/>
      <c r="E607" s="34"/>
      <c r="F607" s="34"/>
      <c r="G607" s="34"/>
      <c r="H607" s="34"/>
      <c r="I607" s="159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2:26" ht="14.4" x14ac:dyDescent="0.3">
      <c r="B608" s="34"/>
      <c r="C608" s="34"/>
      <c r="D608" s="34"/>
      <c r="E608" s="34"/>
      <c r="F608" s="34"/>
      <c r="G608" s="34"/>
      <c r="H608" s="34"/>
      <c r="I608" s="159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2:26" ht="14.4" x14ac:dyDescent="0.3">
      <c r="B609" s="34"/>
      <c r="C609" s="34"/>
      <c r="D609" s="34"/>
      <c r="E609" s="34"/>
      <c r="F609" s="34"/>
      <c r="G609" s="34"/>
      <c r="H609" s="34"/>
      <c r="I609" s="159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2:26" ht="14.4" x14ac:dyDescent="0.3">
      <c r="B610" s="34"/>
      <c r="C610" s="34"/>
      <c r="D610" s="34"/>
      <c r="E610" s="34"/>
      <c r="F610" s="34"/>
      <c r="G610" s="34"/>
      <c r="H610" s="34"/>
      <c r="I610" s="159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2:26" ht="14.4" x14ac:dyDescent="0.3">
      <c r="B611" s="34"/>
      <c r="C611" s="34"/>
      <c r="D611" s="34"/>
      <c r="E611" s="34"/>
      <c r="F611" s="34"/>
      <c r="G611" s="34"/>
      <c r="H611" s="34"/>
      <c r="I611" s="159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2:26" ht="14.4" x14ac:dyDescent="0.3">
      <c r="B612" s="34"/>
      <c r="C612" s="34"/>
      <c r="D612" s="34"/>
      <c r="E612" s="34"/>
      <c r="F612" s="34"/>
      <c r="G612" s="34"/>
      <c r="H612" s="34"/>
      <c r="I612" s="159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2:26" ht="14.4" x14ac:dyDescent="0.3">
      <c r="B613" s="34"/>
      <c r="C613" s="34"/>
      <c r="D613" s="34"/>
      <c r="E613" s="34"/>
      <c r="F613" s="34"/>
      <c r="G613" s="34"/>
      <c r="H613" s="34"/>
      <c r="I613" s="159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2:26" ht="14.4" x14ac:dyDescent="0.3">
      <c r="B614" s="34"/>
      <c r="C614" s="34"/>
      <c r="D614" s="34"/>
      <c r="E614" s="34"/>
      <c r="F614" s="34"/>
      <c r="G614" s="34"/>
      <c r="H614" s="34"/>
      <c r="I614" s="159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2:26" ht="14.4" x14ac:dyDescent="0.3">
      <c r="B615" s="34"/>
      <c r="C615" s="34"/>
      <c r="D615" s="34"/>
      <c r="E615" s="34"/>
      <c r="F615" s="34"/>
      <c r="G615" s="34"/>
      <c r="H615" s="34"/>
      <c r="I615" s="159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2:26" ht="14.4" x14ac:dyDescent="0.3">
      <c r="B616" s="34"/>
      <c r="C616" s="34"/>
      <c r="D616" s="34"/>
      <c r="E616" s="34"/>
      <c r="F616" s="34"/>
      <c r="G616" s="34"/>
      <c r="H616" s="34"/>
      <c r="I616" s="159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2:26" ht="14.4" x14ac:dyDescent="0.3">
      <c r="B617" s="34"/>
      <c r="C617" s="34"/>
      <c r="D617" s="34"/>
      <c r="E617" s="34"/>
      <c r="F617" s="34"/>
      <c r="G617" s="34"/>
      <c r="H617" s="34"/>
      <c r="I617" s="159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2:26" ht="14.4" x14ac:dyDescent="0.3">
      <c r="B618" s="34"/>
      <c r="C618" s="34"/>
      <c r="D618" s="34"/>
      <c r="E618" s="34"/>
      <c r="F618" s="34"/>
      <c r="G618" s="34"/>
      <c r="H618" s="34"/>
      <c r="I618" s="159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2:26" ht="14.4" x14ac:dyDescent="0.3">
      <c r="B619" s="34"/>
      <c r="C619" s="34"/>
      <c r="D619" s="34"/>
      <c r="E619" s="34"/>
      <c r="F619" s="34"/>
      <c r="G619" s="34"/>
      <c r="H619" s="34"/>
      <c r="I619" s="159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2:26" ht="14.4" x14ac:dyDescent="0.3">
      <c r="B620" s="34"/>
      <c r="C620" s="34"/>
      <c r="D620" s="34"/>
      <c r="E620" s="34"/>
      <c r="F620" s="34"/>
      <c r="G620" s="34"/>
      <c r="H620" s="34"/>
      <c r="I620" s="159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2:26" ht="14.4" x14ac:dyDescent="0.3">
      <c r="B621" s="34"/>
      <c r="C621" s="34"/>
      <c r="D621" s="34"/>
      <c r="E621" s="34"/>
      <c r="F621" s="34"/>
      <c r="G621" s="34"/>
      <c r="H621" s="34"/>
      <c r="I621" s="159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2:26" ht="14.4" x14ac:dyDescent="0.3">
      <c r="B622" s="34"/>
      <c r="C622" s="34"/>
      <c r="D622" s="34"/>
      <c r="E622" s="34"/>
      <c r="F622" s="34"/>
      <c r="G622" s="34"/>
      <c r="H622" s="34"/>
      <c r="I622" s="159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2:26" ht="14.4" x14ac:dyDescent="0.3">
      <c r="B623" s="34"/>
      <c r="C623" s="34"/>
      <c r="D623" s="34"/>
      <c r="E623" s="34"/>
      <c r="F623" s="34"/>
      <c r="G623" s="34"/>
      <c r="H623" s="34"/>
      <c r="I623" s="159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2:26" ht="14.4" x14ac:dyDescent="0.3">
      <c r="B624" s="34"/>
      <c r="C624" s="34"/>
      <c r="D624" s="34"/>
      <c r="E624" s="34"/>
      <c r="F624" s="34"/>
      <c r="G624" s="34"/>
      <c r="H624" s="34"/>
      <c r="I624" s="159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2:26" ht="14.4" x14ac:dyDescent="0.3">
      <c r="B625" s="34"/>
      <c r="C625" s="34"/>
      <c r="D625" s="34"/>
      <c r="E625" s="34"/>
      <c r="F625" s="34"/>
      <c r="G625" s="34"/>
      <c r="H625" s="34"/>
      <c r="I625" s="159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2:26" ht="14.4" x14ac:dyDescent="0.3">
      <c r="B626" s="34"/>
      <c r="C626" s="34"/>
      <c r="D626" s="34"/>
      <c r="E626" s="34"/>
      <c r="F626" s="34"/>
      <c r="G626" s="34"/>
      <c r="H626" s="34"/>
      <c r="I626" s="159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2:26" ht="14.4" x14ac:dyDescent="0.3">
      <c r="B627" s="34"/>
      <c r="C627" s="34"/>
      <c r="D627" s="34"/>
      <c r="E627" s="34"/>
      <c r="F627" s="34"/>
      <c r="G627" s="34"/>
      <c r="H627" s="34"/>
      <c r="I627" s="159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2:26" ht="14.4" x14ac:dyDescent="0.3">
      <c r="B628" s="34"/>
      <c r="C628" s="34"/>
      <c r="D628" s="34"/>
      <c r="E628" s="34"/>
      <c r="F628" s="34"/>
      <c r="G628" s="34"/>
      <c r="H628" s="34"/>
      <c r="I628" s="159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2:26" ht="14.4" x14ac:dyDescent="0.3">
      <c r="B629" s="34"/>
      <c r="C629" s="34"/>
      <c r="D629" s="34"/>
      <c r="E629" s="34"/>
      <c r="F629" s="34"/>
      <c r="G629" s="34"/>
      <c r="H629" s="34"/>
      <c r="I629" s="159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2:26" ht="14.4" x14ac:dyDescent="0.3">
      <c r="B630" s="34"/>
      <c r="C630" s="34"/>
      <c r="D630" s="34"/>
      <c r="E630" s="34"/>
      <c r="F630" s="34"/>
      <c r="G630" s="34"/>
      <c r="H630" s="34"/>
      <c r="I630" s="159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2:26" ht="14.4" x14ac:dyDescent="0.3">
      <c r="B631" s="34"/>
      <c r="C631" s="34"/>
      <c r="D631" s="34"/>
      <c r="E631" s="34"/>
      <c r="F631" s="34"/>
      <c r="G631" s="34"/>
      <c r="H631" s="34"/>
      <c r="I631" s="159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2:26" ht="14.4" x14ac:dyDescent="0.3">
      <c r="B632" s="34"/>
      <c r="C632" s="34"/>
      <c r="D632" s="34"/>
      <c r="E632" s="34"/>
      <c r="F632" s="34"/>
      <c r="G632" s="34"/>
      <c r="H632" s="34"/>
      <c r="I632" s="159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2:26" ht="14.4" x14ac:dyDescent="0.3">
      <c r="B633" s="34"/>
      <c r="C633" s="34"/>
      <c r="D633" s="34"/>
      <c r="E633" s="34"/>
      <c r="F633" s="34"/>
      <c r="G633" s="34"/>
      <c r="H633" s="34"/>
      <c r="I633" s="159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2:26" ht="14.4" x14ac:dyDescent="0.3">
      <c r="B634" s="34"/>
      <c r="C634" s="34"/>
      <c r="D634" s="34"/>
      <c r="E634" s="34"/>
      <c r="F634" s="34"/>
      <c r="G634" s="34"/>
      <c r="H634" s="34"/>
      <c r="I634" s="159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2:26" ht="14.4" x14ac:dyDescent="0.3">
      <c r="B635" s="34"/>
      <c r="C635" s="34"/>
      <c r="D635" s="34"/>
      <c r="E635" s="34"/>
      <c r="F635" s="34"/>
      <c r="G635" s="34"/>
      <c r="H635" s="34"/>
      <c r="I635" s="159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2:26" ht="14.4" x14ac:dyDescent="0.3">
      <c r="B636" s="34"/>
      <c r="C636" s="34"/>
      <c r="D636" s="34"/>
      <c r="E636" s="34"/>
      <c r="F636" s="34"/>
      <c r="G636" s="34"/>
      <c r="H636" s="34"/>
      <c r="I636" s="159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2:26" ht="14.4" x14ac:dyDescent="0.3">
      <c r="B637" s="34"/>
      <c r="C637" s="34"/>
      <c r="D637" s="34"/>
      <c r="E637" s="34"/>
      <c r="F637" s="34"/>
      <c r="G637" s="34"/>
      <c r="H637" s="34"/>
      <c r="I637" s="159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2:26" ht="14.4" x14ac:dyDescent="0.3">
      <c r="B638" s="34"/>
      <c r="C638" s="34"/>
      <c r="D638" s="34"/>
      <c r="E638" s="34"/>
      <c r="F638" s="34"/>
      <c r="G638" s="34"/>
      <c r="H638" s="34"/>
      <c r="I638" s="159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2:26" ht="14.4" x14ac:dyDescent="0.3">
      <c r="B639" s="34"/>
      <c r="C639" s="34"/>
      <c r="D639" s="34"/>
      <c r="E639" s="34"/>
      <c r="F639" s="34"/>
      <c r="G639" s="34"/>
      <c r="H639" s="34"/>
      <c r="I639" s="159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2:26" ht="14.4" x14ac:dyDescent="0.3">
      <c r="B640" s="34"/>
      <c r="C640" s="34"/>
      <c r="D640" s="34"/>
      <c r="E640" s="34"/>
      <c r="F640" s="34"/>
      <c r="G640" s="34"/>
      <c r="H640" s="34"/>
      <c r="I640" s="159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2:26" ht="14.4" x14ac:dyDescent="0.3">
      <c r="B641" s="34"/>
      <c r="C641" s="34"/>
      <c r="D641" s="34"/>
      <c r="E641" s="34"/>
      <c r="F641" s="34"/>
      <c r="G641" s="34"/>
      <c r="H641" s="34"/>
      <c r="I641" s="159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2:26" ht="14.4" x14ac:dyDescent="0.3">
      <c r="B642" s="34"/>
      <c r="C642" s="34"/>
      <c r="D642" s="34"/>
      <c r="E642" s="34"/>
      <c r="F642" s="34"/>
      <c r="G642" s="34"/>
      <c r="H642" s="34"/>
      <c r="I642" s="159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2:26" ht="14.4" x14ac:dyDescent="0.3">
      <c r="B643" s="34"/>
      <c r="C643" s="34"/>
      <c r="D643" s="34"/>
      <c r="E643" s="34"/>
      <c r="F643" s="34"/>
      <c r="G643" s="34"/>
      <c r="H643" s="34"/>
      <c r="I643" s="159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2:26" ht="14.4" x14ac:dyDescent="0.3">
      <c r="B644" s="34"/>
      <c r="C644" s="34"/>
      <c r="D644" s="34"/>
      <c r="E644" s="34"/>
      <c r="F644" s="34"/>
      <c r="G644" s="34"/>
      <c r="H644" s="34"/>
      <c r="I644" s="159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2:26" ht="14.4" x14ac:dyDescent="0.3">
      <c r="B645" s="34"/>
      <c r="C645" s="34"/>
      <c r="D645" s="34"/>
      <c r="E645" s="34"/>
      <c r="F645" s="34"/>
      <c r="G645" s="34"/>
      <c r="H645" s="34"/>
      <c r="I645" s="159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2:26" ht="14.4" x14ac:dyDescent="0.3">
      <c r="B646" s="34"/>
      <c r="C646" s="34"/>
      <c r="D646" s="34"/>
      <c r="E646" s="34"/>
      <c r="F646" s="34"/>
      <c r="G646" s="34"/>
      <c r="H646" s="34"/>
      <c r="I646" s="159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2:26" ht="14.4" x14ac:dyDescent="0.3">
      <c r="B647" s="34"/>
      <c r="C647" s="34"/>
      <c r="D647" s="34"/>
      <c r="E647" s="34"/>
      <c r="F647" s="34"/>
      <c r="G647" s="34"/>
      <c r="H647" s="34"/>
      <c r="I647" s="159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2:26" ht="14.4" x14ac:dyDescent="0.3">
      <c r="B648" s="34"/>
      <c r="C648" s="34"/>
      <c r="D648" s="34"/>
      <c r="E648" s="34"/>
      <c r="F648" s="34"/>
      <c r="G648" s="34"/>
      <c r="H648" s="34"/>
      <c r="I648" s="159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2:26" ht="14.4" x14ac:dyDescent="0.3">
      <c r="B649" s="34"/>
      <c r="C649" s="34"/>
      <c r="D649" s="34"/>
      <c r="E649" s="34"/>
      <c r="F649" s="34"/>
      <c r="G649" s="34"/>
      <c r="H649" s="34"/>
      <c r="I649" s="159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2:26" ht="14.4" x14ac:dyDescent="0.3">
      <c r="B650" s="34"/>
      <c r="C650" s="34"/>
      <c r="D650" s="34"/>
      <c r="E650" s="34"/>
      <c r="F650" s="34"/>
      <c r="G650" s="34"/>
      <c r="H650" s="34"/>
      <c r="I650" s="159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2:26" ht="14.4" x14ac:dyDescent="0.3">
      <c r="B651" s="34"/>
      <c r="C651" s="34"/>
      <c r="D651" s="34"/>
      <c r="E651" s="34"/>
      <c r="F651" s="34"/>
      <c r="G651" s="34"/>
      <c r="H651" s="34"/>
      <c r="I651" s="159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2:26" ht="14.4" x14ac:dyDescent="0.3">
      <c r="B652" s="34"/>
      <c r="C652" s="34"/>
      <c r="D652" s="34"/>
      <c r="E652" s="34"/>
      <c r="F652" s="34"/>
      <c r="G652" s="34"/>
      <c r="H652" s="34"/>
      <c r="I652" s="159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2:26" ht="14.4" x14ac:dyDescent="0.3">
      <c r="B653" s="34"/>
      <c r="C653" s="34"/>
      <c r="D653" s="34"/>
      <c r="E653" s="34"/>
      <c r="F653" s="34"/>
      <c r="G653" s="34"/>
      <c r="H653" s="34"/>
      <c r="I653" s="159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2:26" ht="14.4" x14ac:dyDescent="0.3">
      <c r="B654" s="34"/>
      <c r="C654" s="34"/>
      <c r="D654" s="34"/>
      <c r="E654" s="34"/>
      <c r="F654" s="34"/>
      <c r="G654" s="34"/>
      <c r="H654" s="34"/>
      <c r="I654" s="159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2:26" ht="14.4" x14ac:dyDescent="0.3">
      <c r="B655" s="34"/>
      <c r="C655" s="34"/>
      <c r="D655" s="34"/>
      <c r="E655" s="34"/>
      <c r="F655" s="34"/>
      <c r="G655" s="34"/>
      <c r="H655" s="34"/>
      <c r="I655" s="159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2:26" ht="14.4" x14ac:dyDescent="0.3">
      <c r="B656" s="34"/>
      <c r="C656" s="34"/>
      <c r="D656" s="34"/>
      <c r="E656" s="34"/>
      <c r="F656" s="34"/>
      <c r="G656" s="34"/>
      <c r="H656" s="34"/>
      <c r="I656" s="159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2:26" ht="14.4" x14ac:dyDescent="0.3">
      <c r="B657" s="34"/>
      <c r="C657" s="34"/>
      <c r="D657" s="34"/>
      <c r="E657" s="34"/>
      <c r="F657" s="34"/>
      <c r="G657" s="34"/>
      <c r="H657" s="34"/>
      <c r="I657" s="159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2:26" ht="14.4" x14ac:dyDescent="0.3">
      <c r="B658" s="34"/>
      <c r="C658" s="34"/>
      <c r="D658" s="34"/>
      <c r="E658" s="34"/>
      <c r="F658" s="34"/>
      <c r="G658" s="34"/>
      <c r="H658" s="34"/>
      <c r="I658" s="159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2:26" ht="14.4" x14ac:dyDescent="0.3">
      <c r="B659" s="34"/>
      <c r="C659" s="34"/>
      <c r="D659" s="34"/>
      <c r="E659" s="34"/>
      <c r="F659" s="34"/>
      <c r="G659" s="34"/>
      <c r="H659" s="34"/>
      <c r="I659" s="159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2:26" ht="14.4" x14ac:dyDescent="0.3">
      <c r="B660" s="34"/>
      <c r="C660" s="34"/>
      <c r="D660" s="34"/>
      <c r="E660" s="34"/>
      <c r="F660" s="34"/>
      <c r="G660" s="34"/>
      <c r="H660" s="34"/>
      <c r="I660" s="159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2:26" ht="14.4" x14ac:dyDescent="0.3">
      <c r="B661" s="34"/>
      <c r="C661" s="34"/>
      <c r="D661" s="34"/>
      <c r="E661" s="34"/>
      <c r="F661" s="34"/>
      <c r="G661" s="34"/>
      <c r="H661" s="34"/>
      <c r="I661" s="159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2:26" ht="14.4" x14ac:dyDescent="0.3">
      <c r="B662" s="34"/>
      <c r="C662" s="34"/>
      <c r="D662" s="34"/>
      <c r="E662" s="34"/>
      <c r="F662" s="34"/>
      <c r="G662" s="34"/>
      <c r="H662" s="34"/>
      <c r="I662" s="159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2:26" ht="14.4" x14ac:dyDescent="0.3">
      <c r="B663" s="34"/>
      <c r="C663" s="34"/>
      <c r="D663" s="34"/>
      <c r="E663" s="34"/>
      <c r="F663" s="34"/>
      <c r="G663" s="34"/>
      <c r="H663" s="34"/>
      <c r="I663" s="159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2:26" ht="14.4" x14ac:dyDescent="0.3">
      <c r="B664" s="34"/>
      <c r="C664" s="34"/>
      <c r="D664" s="34"/>
      <c r="E664" s="34"/>
      <c r="F664" s="34"/>
      <c r="G664" s="34"/>
      <c r="H664" s="34"/>
      <c r="I664" s="159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2:26" ht="14.4" x14ac:dyDescent="0.3">
      <c r="B665" s="34"/>
      <c r="C665" s="34"/>
      <c r="D665" s="34"/>
      <c r="E665" s="34"/>
      <c r="F665" s="34"/>
      <c r="G665" s="34"/>
      <c r="H665" s="34"/>
      <c r="I665" s="159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2:26" ht="14.4" x14ac:dyDescent="0.3">
      <c r="B666" s="34"/>
      <c r="C666" s="34"/>
      <c r="D666" s="34"/>
      <c r="E666" s="34"/>
      <c r="F666" s="34"/>
      <c r="G666" s="34"/>
      <c r="H666" s="34"/>
      <c r="I666" s="159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2:26" ht="14.4" x14ac:dyDescent="0.3">
      <c r="B667" s="34"/>
      <c r="C667" s="34"/>
      <c r="D667" s="34"/>
      <c r="E667" s="34"/>
      <c r="F667" s="34"/>
      <c r="G667" s="34"/>
      <c r="H667" s="34"/>
      <c r="I667" s="159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2:26" ht="14.4" x14ac:dyDescent="0.3">
      <c r="B668" s="34"/>
      <c r="C668" s="34"/>
      <c r="D668" s="34"/>
      <c r="E668" s="34"/>
      <c r="F668" s="34"/>
      <c r="G668" s="34"/>
      <c r="H668" s="34"/>
      <c r="I668" s="159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2:26" ht="14.4" x14ac:dyDescent="0.3">
      <c r="B669" s="34"/>
      <c r="C669" s="34"/>
      <c r="D669" s="34"/>
      <c r="E669" s="34"/>
      <c r="F669" s="34"/>
      <c r="G669" s="34"/>
      <c r="H669" s="34"/>
      <c r="I669" s="159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2:26" ht="14.4" x14ac:dyDescent="0.3">
      <c r="B670" s="34"/>
      <c r="C670" s="34"/>
      <c r="D670" s="34"/>
      <c r="E670" s="34"/>
      <c r="F670" s="34"/>
      <c r="G670" s="34"/>
      <c r="H670" s="34"/>
      <c r="I670" s="159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2:26" ht="14.4" x14ac:dyDescent="0.3">
      <c r="B671" s="34"/>
      <c r="C671" s="34"/>
      <c r="D671" s="34"/>
      <c r="E671" s="34"/>
      <c r="F671" s="34"/>
      <c r="G671" s="34"/>
      <c r="H671" s="34"/>
      <c r="I671" s="159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2:26" ht="14.4" x14ac:dyDescent="0.3">
      <c r="B672" s="34"/>
      <c r="C672" s="34"/>
      <c r="D672" s="34"/>
      <c r="E672" s="34"/>
      <c r="F672" s="34"/>
      <c r="G672" s="34"/>
      <c r="H672" s="34"/>
      <c r="I672" s="159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2:26" ht="14.4" x14ac:dyDescent="0.3">
      <c r="B673" s="34"/>
      <c r="C673" s="34"/>
      <c r="D673" s="34"/>
      <c r="E673" s="34"/>
      <c r="F673" s="34"/>
      <c r="G673" s="34"/>
      <c r="H673" s="34"/>
      <c r="I673" s="159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2:26" ht="14.4" x14ac:dyDescent="0.3">
      <c r="B674" s="34"/>
      <c r="C674" s="34"/>
      <c r="D674" s="34"/>
      <c r="E674" s="34"/>
      <c r="F674" s="34"/>
      <c r="G674" s="34"/>
      <c r="H674" s="34"/>
      <c r="I674" s="159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2:26" ht="14.4" x14ac:dyDescent="0.3">
      <c r="B675" s="34"/>
      <c r="C675" s="34"/>
      <c r="D675" s="34"/>
      <c r="E675" s="34"/>
      <c r="F675" s="34"/>
      <c r="G675" s="34"/>
      <c r="H675" s="34"/>
      <c r="I675" s="159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2:26" ht="14.4" x14ac:dyDescent="0.3">
      <c r="B676" s="34"/>
      <c r="C676" s="34"/>
      <c r="D676" s="34"/>
      <c r="E676" s="34"/>
      <c r="F676" s="34"/>
      <c r="G676" s="34"/>
      <c r="H676" s="34"/>
      <c r="I676" s="159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2:26" ht="14.4" x14ac:dyDescent="0.3">
      <c r="B677" s="34"/>
      <c r="C677" s="34"/>
      <c r="D677" s="34"/>
      <c r="E677" s="34"/>
      <c r="F677" s="34"/>
      <c r="G677" s="34"/>
      <c r="H677" s="34"/>
      <c r="I677" s="159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2:26" ht="14.4" x14ac:dyDescent="0.3">
      <c r="B678" s="34"/>
      <c r="C678" s="34"/>
      <c r="D678" s="34"/>
      <c r="E678" s="34"/>
      <c r="F678" s="34"/>
      <c r="G678" s="34"/>
      <c r="H678" s="34"/>
      <c r="I678" s="159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2:26" ht="14.4" x14ac:dyDescent="0.3">
      <c r="B679" s="34"/>
      <c r="C679" s="34"/>
      <c r="D679" s="34"/>
      <c r="E679" s="34"/>
      <c r="F679" s="34"/>
      <c r="G679" s="34"/>
      <c r="H679" s="34"/>
      <c r="I679" s="159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2:26" ht="14.4" x14ac:dyDescent="0.3">
      <c r="B680" s="34"/>
      <c r="C680" s="34"/>
      <c r="D680" s="34"/>
      <c r="E680" s="34"/>
      <c r="F680" s="34"/>
      <c r="G680" s="34"/>
      <c r="H680" s="34"/>
      <c r="I680" s="159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2:26" ht="14.4" x14ac:dyDescent="0.3">
      <c r="B681" s="34"/>
      <c r="C681" s="34"/>
      <c r="D681" s="34"/>
      <c r="E681" s="34"/>
      <c r="F681" s="34"/>
      <c r="G681" s="34"/>
      <c r="H681" s="34"/>
      <c r="I681" s="159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2:26" ht="14.4" x14ac:dyDescent="0.3">
      <c r="B682" s="34"/>
      <c r="C682" s="34"/>
      <c r="D682" s="34"/>
      <c r="E682" s="34"/>
      <c r="F682" s="34"/>
      <c r="G682" s="34"/>
      <c r="H682" s="34"/>
      <c r="I682" s="159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2:26" ht="14.4" x14ac:dyDescent="0.3">
      <c r="B683" s="34"/>
      <c r="C683" s="34"/>
      <c r="D683" s="34"/>
      <c r="E683" s="34"/>
      <c r="F683" s="34"/>
      <c r="G683" s="34"/>
      <c r="H683" s="34"/>
      <c r="I683" s="159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2:26" ht="14.4" x14ac:dyDescent="0.3">
      <c r="B684" s="34"/>
      <c r="C684" s="34"/>
      <c r="D684" s="34"/>
      <c r="E684" s="34"/>
      <c r="F684" s="34"/>
      <c r="G684" s="34"/>
      <c r="H684" s="34"/>
      <c r="I684" s="159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2:26" ht="14.4" x14ac:dyDescent="0.3">
      <c r="B685" s="34"/>
      <c r="C685" s="34"/>
      <c r="D685" s="34"/>
      <c r="E685" s="34"/>
      <c r="F685" s="34"/>
      <c r="G685" s="34"/>
      <c r="H685" s="34"/>
      <c r="I685" s="159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2:26" ht="14.4" x14ac:dyDescent="0.3">
      <c r="B686" s="34"/>
      <c r="C686" s="34"/>
      <c r="D686" s="34"/>
      <c r="E686" s="34"/>
      <c r="F686" s="34"/>
      <c r="G686" s="34"/>
      <c r="H686" s="34"/>
      <c r="I686" s="159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2:26" ht="14.4" x14ac:dyDescent="0.3">
      <c r="B687" s="34"/>
      <c r="C687" s="34"/>
      <c r="D687" s="34"/>
      <c r="E687" s="34"/>
      <c r="F687" s="34"/>
      <c r="G687" s="34"/>
      <c r="H687" s="34"/>
      <c r="I687" s="159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2:26" ht="14.4" x14ac:dyDescent="0.3">
      <c r="B688" s="34"/>
      <c r="C688" s="34"/>
      <c r="D688" s="34"/>
      <c r="E688" s="34"/>
      <c r="F688" s="34"/>
      <c r="G688" s="34"/>
      <c r="H688" s="34"/>
      <c r="I688" s="159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2:26" ht="14.4" x14ac:dyDescent="0.3">
      <c r="B689" s="34"/>
      <c r="C689" s="34"/>
      <c r="D689" s="34"/>
      <c r="E689" s="34"/>
      <c r="F689" s="34"/>
      <c r="G689" s="34"/>
      <c r="H689" s="34"/>
      <c r="I689" s="159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2:26" ht="14.4" x14ac:dyDescent="0.3">
      <c r="B690" s="34"/>
      <c r="C690" s="34"/>
      <c r="D690" s="34"/>
      <c r="E690" s="34"/>
      <c r="F690" s="34"/>
      <c r="G690" s="34"/>
      <c r="H690" s="34"/>
      <c r="I690" s="159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2:26" ht="14.4" x14ac:dyDescent="0.3">
      <c r="B691" s="34"/>
      <c r="C691" s="34"/>
      <c r="D691" s="34"/>
      <c r="E691" s="34"/>
      <c r="F691" s="34"/>
      <c r="G691" s="34"/>
      <c r="H691" s="34"/>
      <c r="I691" s="159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2:26" ht="14.4" x14ac:dyDescent="0.3">
      <c r="B692" s="34"/>
      <c r="C692" s="34"/>
      <c r="D692" s="34"/>
      <c r="E692" s="34"/>
      <c r="F692" s="34"/>
      <c r="G692" s="34"/>
      <c r="H692" s="34"/>
      <c r="I692" s="159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2:26" ht="14.4" x14ac:dyDescent="0.3">
      <c r="B693" s="34"/>
      <c r="C693" s="34"/>
      <c r="D693" s="34"/>
      <c r="E693" s="34"/>
      <c r="F693" s="34"/>
      <c r="G693" s="34"/>
      <c r="H693" s="34"/>
      <c r="I693" s="159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2:26" ht="14.4" x14ac:dyDescent="0.3">
      <c r="B694" s="34"/>
      <c r="C694" s="34"/>
      <c r="D694" s="34"/>
      <c r="E694" s="34"/>
      <c r="F694" s="34"/>
      <c r="G694" s="34"/>
      <c r="H694" s="34"/>
      <c r="I694" s="159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2:26" ht="14.4" x14ac:dyDescent="0.3">
      <c r="B695" s="34"/>
      <c r="C695" s="34"/>
      <c r="D695" s="34"/>
      <c r="E695" s="34"/>
      <c r="F695" s="34"/>
      <c r="G695" s="34"/>
      <c r="H695" s="34"/>
      <c r="I695" s="159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2:26" ht="14.4" x14ac:dyDescent="0.3">
      <c r="B696" s="34"/>
      <c r="C696" s="34"/>
      <c r="D696" s="34"/>
      <c r="E696" s="34"/>
      <c r="F696" s="34"/>
      <c r="G696" s="34"/>
      <c r="H696" s="34"/>
      <c r="I696" s="159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2:26" ht="14.4" x14ac:dyDescent="0.3">
      <c r="B697" s="34"/>
      <c r="C697" s="34"/>
      <c r="D697" s="34"/>
      <c r="E697" s="34"/>
      <c r="F697" s="34"/>
      <c r="G697" s="34"/>
      <c r="H697" s="34"/>
      <c r="I697" s="159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2:26" ht="14.4" x14ac:dyDescent="0.3">
      <c r="B698" s="34"/>
      <c r="C698" s="34"/>
      <c r="D698" s="34"/>
      <c r="E698" s="34"/>
      <c r="F698" s="34"/>
      <c r="G698" s="34"/>
      <c r="H698" s="34"/>
      <c r="I698" s="159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2:26" ht="14.4" x14ac:dyDescent="0.3">
      <c r="B699" s="34"/>
      <c r="C699" s="34"/>
      <c r="D699" s="34"/>
      <c r="E699" s="34"/>
      <c r="F699" s="34"/>
      <c r="G699" s="34"/>
      <c r="H699" s="34"/>
      <c r="I699" s="159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2:26" ht="14.4" x14ac:dyDescent="0.3">
      <c r="B700" s="34"/>
      <c r="C700" s="34"/>
      <c r="D700" s="34"/>
      <c r="E700" s="34"/>
      <c r="F700" s="34"/>
      <c r="G700" s="34"/>
      <c r="H700" s="34"/>
      <c r="I700" s="159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2:26" ht="14.4" x14ac:dyDescent="0.3">
      <c r="B701" s="34"/>
      <c r="C701" s="34"/>
      <c r="D701" s="34"/>
      <c r="E701" s="34"/>
      <c r="F701" s="34"/>
      <c r="G701" s="34"/>
      <c r="H701" s="34"/>
      <c r="I701" s="159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2:26" ht="14.4" x14ac:dyDescent="0.3">
      <c r="B702" s="34"/>
      <c r="C702" s="34"/>
      <c r="D702" s="34"/>
      <c r="E702" s="34"/>
      <c r="F702" s="34"/>
      <c r="G702" s="34"/>
      <c r="H702" s="34"/>
      <c r="I702" s="159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2:26" ht="14.4" x14ac:dyDescent="0.3">
      <c r="B703" s="34"/>
      <c r="C703" s="34"/>
      <c r="D703" s="34"/>
      <c r="E703" s="34"/>
      <c r="F703" s="34"/>
      <c r="G703" s="34"/>
      <c r="H703" s="34"/>
      <c r="I703" s="159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2:26" ht="14.4" x14ac:dyDescent="0.3">
      <c r="B704" s="34"/>
      <c r="C704" s="34"/>
      <c r="D704" s="34"/>
      <c r="E704" s="34"/>
      <c r="F704" s="34"/>
      <c r="G704" s="34"/>
      <c r="H704" s="34"/>
      <c r="I704" s="159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2:26" ht="14.4" x14ac:dyDescent="0.3">
      <c r="B705" s="34"/>
      <c r="C705" s="34"/>
      <c r="D705" s="34"/>
      <c r="E705" s="34"/>
      <c r="F705" s="34"/>
      <c r="G705" s="34"/>
      <c r="H705" s="34"/>
      <c r="I705" s="159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2:26" ht="14.4" x14ac:dyDescent="0.3">
      <c r="B706" s="34"/>
      <c r="C706" s="34"/>
      <c r="D706" s="34"/>
      <c r="E706" s="34"/>
      <c r="F706" s="34"/>
      <c r="G706" s="34"/>
      <c r="H706" s="34"/>
      <c r="I706" s="159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2:26" ht="14.4" x14ac:dyDescent="0.3">
      <c r="B707" s="34"/>
      <c r="C707" s="34"/>
      <c r="D707" s="34"/>
      <c r="E707" s="34"/>
      <c r="F707" s="34"/>
      <c r="G707" s="34"/>
      <c r="H707" s="34"/>
      <c r="I707" s="159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2:26" ht="14.4" x14ac:dyDescent="0.3">
      <c r="B708" s="34"/>
      <c r="C708" s="34"/>
      <c r="D708" s="34"/>
      <c r="E708" s="34"/>
      <c r="F708" s="34"/>
      <c r="G708" s="34"/>
      <c r="H708" s="34"/>
      <c r="I708" s="159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2:26" ht="14.4" x14ac:dyDescent="0.3">
      <c r="B709" s="34"/>
      <c r="C709" s="34"/>
      <c r="D709" s="34"/>
      <c r="E709" s="34"/>
      <c r="F709" s="34"/>
      <c r="G709" s="34"/>
      <c r="H709" s="34"/>
      <c r="I709" s="159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2:26" ht="14.4" x14ac:dyDescent="0.3">
      <c r="B710" s="34"/>
      <c r="C710" s="34"/>
      <c r="D710" s="34"/>
      <c r="E710" s="34"/>
      <c r="F710" s="34"/>
      <c r="G710" s="34"/>
      <c r="H710" s="34"/>
      <c r="I710" s="159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2:26" ht="14.4" x14ac:dyDescent="0.3">
      <c r="B711" s="34"/>
      <c r="C711" s="34"/>
      <c r="D711" s="34"/>
      <c r="E711" s="34"/>
      <c r="F711" s="34"/>
      <c r="G711" s="34"/>
      <c r="H711" s="34"/>
      <c r="I711" s="159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2:26" ht="14.4" x14ac:dyDescent="0.3">
      <c r="B712" s="34"/>
      <c r="C712" s="34"/>
      <c r="D712" s="34"/>
      <c r="E712" s="34"/>
      <c r="F712" s="34"/>
      <c r="G712" s="34"/>
      <c r="H712" s="34"/>
      <c r="I712" s="159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2:26" ht="14.4" x14ac:dyDescent="0.3">
      <c r="B713" s="34"/>
      <c r="C713" s="34"/>
      <c r="D713" s="34"/>
      <c r="E713" s="34"/>
      <c r="F713" s="34"/>
      <c r="G713" s="34"/>
      <c r="H713" s="34"/>
      <c r="I713" s="159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2:26" ht="14.4" x14ac:dyDescent="0.3">
      <c r="B714" s="34"/>
      <c r="C714" s="34"/>
      <c r="D714" s="34"/>
      <c r="E714" s="34"/>
      <c r="F714" s="34"/>
      <c r="G714" s="34"/>
      <c r="H714" s="34"/>
      <c r="I714" s="159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2:26" ht="14.4" x14ac:dyDescent="0.3">
      <c r="B715" s="34"/>
      <c r="C715" s="34"/>
      <c r="D715" s="34"/>
      <c r="E715" s="34"/>
      <c r="F715" s="34"/>
      <c r="G715" s="34"/>
      <c r="H715" s="34"/>
      <c r="I715" s="159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2:26" ht="14.4" x14ac:dyDescent="0.3">
      <c r="B716" s="34"/>
      <c r="C716" s="34"/>
      <c r="D716" s="34"/>
      <c r="E716" s="34"/>
      <c r="F716" s="34"/>
      <c r="G716" s="34"/>
      <c r="H716" s="34"/>
      <c r="I716" s="159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2:26" ht="14.4" x14ac:dyDescent="0.3">
      <c r="B717" s="34"/>
      <c r="C717" s="34"/>
      <c r="D717" s="34"/>
      <c r="E717" s="34"/>
      <c r="F717" s="34"/>
      <c r="G717" s="34"/>
      <c r="H717" s="34"/>
      <c r="I717" s="159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2:26" ht="14.4" x14ac:dyDescent="0.3">
      <c r="B718" s="34"/>
      <c r="C718" s="34"/>
      <c r="D718" s="34"/>
      <c r="E718" s="34"/>
      <c r="F718" s="34"/>
      <c r="G718" s="34"/>
      <c r="H718" s="34"/>
      <c r="I718" s="159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2:26" ht="14.4" x14ac:dyDescent="0.3">
      <c r="B719" s="34"/>
      <c r="C719" s="34"/>
      <c r="D719" s="34"/>
      <c r="E719" s="34"/>
      <c r="F719" s="34"/>
      <c r="G719" s="34"/>
      <c r="H719" s="34"/>
      <c r="I719" s="159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2:26" ht="14.4" x14ac:dyDescent="0.3">
      <c r="B720" s="34"/>
      <c r="C720" s="34"/>
      <c r="D720" s="34"/>
      <c r="E720" s="34"/>
      <c r="F720" s="34"/>
      <c r="G720" s="34"/>
      <c r="H720" s="34"/>
      <c r="I720" s="159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2:26" ht="14.4" x14ac:dyDescent="0.3">
      <c r="B721" s="34"/>
      <c r="C721" s="34"/>
      <c r="D721" s="34"/>
      <c r="E721" s="34"/>
      <c r="F721" s="34"/>
      <c r="G721" s="34"/>
      <c r="H721" s="34"/>
      <c r="I721" s="159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2:26" ht="14.4" x14ac:dyDescent="0.3">
      <c r="B722" s="34"/>
      <c r="C722" s="34"/>
      <c r="D722" s="34"/>
      <c r="E722" s="34"/>
      <c r="F722" s="34"/>
      <c r="G722" s="34"/>
      <c r="H722" s="34"/>
      <c r="I722" s="159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2:26" ht="14.4" x14ac:dyDescent="0.3">
      <c r="B723" s="34"/>
      <c r="C723" s="34"/>
      <c r="D723" s="34"/>
      <c r="E723" s="34"/>
      <c r="F723" s="34"/>
      <c r="G723" s="34"/>
      <c r="H723" s="34"/>
      <c r="I723" s="159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2:26" ht="14.4" x14ac:dyDescent="0.3">
      <c r="B724" s="34"/>
      <c r="C724" s="34"/>
      <c r="D724" s="34"/>
      <c r="E724" s="34"/>
      <c r="F724" s="34"/>
      <c r="G724" s="34"/>
      <c r="H724" s="34"/>
      <c r="I724" s="159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2:26" ht="14.4" x14ac:dyDescent="0.3">
      <c r="B725" s="34"/>
      <c r="C725" s="34"/>
      <c r="D725" s="34"/>
      <c r="E725" s="34"/>
      <c r="F725" s="34"/>
      <c r="G725" s="34"/>
      <c r="H725" s="34"/>
      <c r="I725" s="159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2:26" ht="14.4" x14ac:dyDescent="0.3">
      <c r="B726" s="34"/>
      <c r="C726" s="34"/>
      <c r="D726" s="34"/>
      <c r="E726" s="34"/>
      <c r="F726" s="34"/>
      <c r="G726" s="34"/>
      <c r="H726" s="34"/>
      <c r="I726" s="159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2:26" ht="14.4" x14ac:dyDescent="0.3">
      <c r="B727" s="34"/>
      <c r="C727" s="34"/>
      <c r="D727" s="34"/>
      <c r="E727" s="34"/>
      <c r="F727" s="34"/>
      <c r="G727" s="34"/>
      <c r="H727" s="34"/>
      <c r="I727" s="159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2:26" ht="14.4" x14ac:dyDescent="0.3">
      <c r="B728" s="34"/>
      <c r="C728" s="34"/>
      <c r="D728" s="34"/>
      <c r="E728" s="34"/>
      <c r="F728" s="34"/>
      <c r="G728" s="34"/>
      <c r="H728" s="34"/>
      <c r="I728" s="159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2:26" ht="14.4" x14ac:dyDescent="0.3">
      <c r="B729" s="34"/>
      <c r="C729" s="34"/>
      <c r="D729" s="34"/>
      <c r="E729" s="34"/>
      <c r="F729" s="34"/>
      <c r="G729" s="34"/>
      <c r="H729" s="34"/>
      <c r="I729" s="159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2:26" ht="14.4" x14ac:dyDescent="0.3">
      <c r="B730" s="34"/>
      <c r="C730" s="34"/>
      <c r="D730" s="34"/>
      <c r="E730" s="34"/>
      <c r="F730" s="34"/>
      <c r="G730" s="34"/>
      <c r="H730" s="34"/>
      <c r="I730" s="159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2:26" ht="14.4" x14ac:dyDescent="0.3">
      <c r="B731" s="34"/>
      <c r="C731" s="34"/>
      <c r="D731" s="34"/>
      <c r="E731" s="34"/>
      <c r="F731" s="34"/>
      <c r="G731" s="34"/>
      <c r="H731" s="34"/>
      <c r="I731" s="159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2:26" ht="14.4" x14ac:dyDescent="0.3">
      <c r="B732" s="34"/>
      <c r="C732" s="34"/>
      <c r="D732" s="34"/>
      <c r="E732" s="34"/>
      <c r="F732" s="34"/>
      <c r="G732" s="34"/>
      <c r="H732" s="34"/>
      <c r="I732" s="159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2:26" ht="14.4" x14ac:dyDescent="0.3">
      <c r="B733" s="34"/>
      <c r="C733" s="34"/>
      <c r="D733" s="34"/>
      <c r="E733" s="34"/>
      <c r="F733" s="34"/>
      <c r="G733" s="34"/>
      <c r="H733" s="34"/>
      <c r="I733" s="159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2:26" ht="14.4" x14ac:dyDescent="0.3">
      <c r="B734" s="34"/>
      <c r="C734" s="34"/>
      <c r="D734" s="34"/>
      <c r="E734" s="34"/>
      <c r="F734" s="34"/>
      <c r="G734" s="34"/>
      <c r="H734" s="34"/>
      <c r="I734" s="159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2:26" ht="14.4" x14ac:dyDescent="0.3">
      <c r="B735" s="34"/>
      <c r="C735" s="34"/>
      <c r="D735" s="34"/>
      <c r="E735" s="34"/>
      <c r="F735" s="34"/>
      <c r="G735" s="34"/>
      <c r="H735" s="34"/>
      <c r="I735" s="159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2:26" ht="14.4" x14ac:dyDescent="0.3">
      <c r="B736" s="34"/>
      <c r="C736" s="34"/>
      <c r="D736" s="34"/>
      <c r="E736" s="34"/>
      <c r="F736" s="34"/>
      <c r="G736" s="34"/>
      <c r="H736" s="34"/>
      <c r="I736" s="159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2:26" ht="14.4" x14ac:dyDescent="0.3">
      <c r="B737" s="34"/>
      <c r="C737" s="34"/>
      <c r="D737" s="34"/>
      <c r="E737" s="34"/>
      <c r="F737" s="34"/>
      <c r="G737" s="34"/>
      <c r="H737" s="34"/>
      <c r="I737" s="159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2:26" ht="14.4" x14ac:dyDescent="0.3">
      <c r="B738" s="34"/>
      <c r="C738" s="34"/>
      <c r="D738" s="34"/>
      <c r="E738" s="34"/>
      <c r="F738" s="34"/>
      <c r="G738" s="34"/>
      <c r="H738" s="34"/>
      <c r="I738" s="159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2:26" ht="14.4" x14ac:dyDescent="0.3">
      <c r="B739" s="34"/>
      <c r="C739" s="34"/>
      <c r="D739" s="34"/>
      <c r="E739" s="34"/>
      <c r="F739" s="34"/>
      <c r="G739" s="34"/>
      <c r="H739" s="34"/>
      <c r="I739" s="159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2:26" ht="14.4" x14ac:dyDescent="0.3">
      <c r="B740" s="34"/>
      <c r="C740" s="34"/>
      <c r="D740" s="34"/>
      <c r="E740" s="34"/>
      <c r="F740" s="34"/>
      <c r="G740" s="34"/>
      <c r="H740" s="34"/>
      <c r="I740" s="159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2:26" ht="14.4" x14ac:dyDescent="0.3">
      <c r="B741" s="34"/>
      <c r="C741" s="34"/>
      <c r="D741" s="34"/>
      <c r="E741" s="34"/>
      <c r="F741" s="34"/>
      <c r="G741" s="34"/>
      <c r="H741" s="34"/>
      <c r="I741" s="159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2:26" ht="14.4" x14ac:dyDescent="0.3">
      <c r="B742" s="34"/>
      <c r="C742" s="34"/>
      <c r="D742" s="34"/>
      <c r="E742" s="34"/>
      <c r="F742" s="34"/>
      <c r="G742" s="34"/>
      <c r="H742" s="34"/>
      <c r="I742" s="159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2:26" ht="14.4" x14ac:dyDescent="0.3">
      <c r="B743" s="34"/>
      <c r="C743" s="34"/>
      <c r="D743" s="34"/>
      <c r="E743" s="34"/>
      <c r="F743" s="34"/>
      <c r="G743" s="34"/>
      <c r="H743" s="34"/>
      <c r="I743" s="159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2:26" ht="14.4" x14ac:dyDescent="0.3">
      <c r="B744" s="34"/>
      <c r="C744" s="34"/>
      <c r="D744" s="34"/>
      <c r="E744" s="34"/>
      <c r="F744" s="34"/>
      <c r="G744" s="34"/>
      <c r="H744" s="34"/>
      <c r="I744" s="159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2:26" ht="14.4" x14ac:dyDescent="0.3">
      <c r="B745" s="34"/>
      <c r="C745" s="34"/>
      <c r="D745" s="34"/>
      <c r="E745" s="34"/>
      <c r="F745" s="34"/>
      <c r="G745" s="34"/>
      <c r="H745" s="34"/>
      <c r="I745" s="159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2:26" ht="14.4" x14ac:dyDescent="0.3">
      <c r="B746" s="34"/>
      <c r="C746" s="34"/>
      <c r="D746" s="34"/>
      <c r="E746" s="34"/>
      <c r="F746" s="34"/>
      <c r="G746" s="34"/>
      <c r="H746" s="34"/>
      <c r="I746" s="159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2:26" ht="14.4" x14ac:dyDescent="0.3">
      <c r="B747" s="34"/>
      <c r="C747" s="34"/>
      <c r="D747" s="34"/>
      <c r="E747" s="34"/>
      <c r="F747" s="34"/>
      <c r="G747" s="34"/>
      <c r="H747" s="34"/>
      <c r="I747" s="159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2:26" ht="14.4" x14ac:dyDescent="0.3">
      <c r="B748" s="34"/>
      <c r="C748" s="34"/>
      <c r="D748" s="34"/>
      <c r="E748" s="34"/>
      <c r="F748" s="34"/>
      <c r="G748" s="34"/>
      <c r="H748" s="34"/>
      <c r="I748" s="159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2:26" ht="14.4" x14ac:dyDescent="0.3">
      <c r="B749" s="34"/>
      <c r="C749" s="34"/>
      <c r="D749" s="34"/>
      <c r="E749" s="34"/>
      <c r="F749" s="34"/>
      <c r="G749" s="34"/>
      <c r="H749" s="34"/>
      <c r="I749" s="159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2:26" ht="14.4" x14ac:dyDescent="0.3">
      <c r="B750" s="34"/>
      <c r="C750" s="34"/>
      <c r="D750" s="34"/>
      <c r="E750" s="34"/>
      <c r="F750" s="34"/>
      <c r="G750" s="34"/>
      <c r="H750" s="34"/>
      <c r="I750" s="159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2:26" ht="14.4" x14ac:dyDescent="0.3">
      <c r="B751" s="34"/>
      <c r="C751" s="34"/>
      <c r="D751" s="34"/>
      <c r="E751" s="34"/>
      <c r="F751" s="34"/>
      <c r="G751" s="34"/>
      <c r="H751" s="34"/>
      <c r="I751" s="159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2:26" ht="14.4" x14ac:dyDescent="0.3">
      <c r="B752" s="34"/>
      <c r="C752" s="34"/>
      <c r="D752" s="34"/>
      <c r="E752" s="34"/>
      <c r="F752" s="34"/>
      <c r="G752" s="34"/>
      <c r="H752" s="34"/>
      <c r="I752" s="159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2:26" ht="14.4" x14ac:dyDescent="0.3">
      <c r="B753" s="34"/>
      <c r="C753" s="34"/>
      <c r="D753" s="34"/>
      <c r="E753" s="34"/>
      <c r="F753" s="34"/>
      <c r="G753" s="34"/>
      <c r="H753" s="34"/>
      <c r="I753" s="159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2:26" ht="14.4" x14ac:dyDescent="0.3">
      <c r="B754" s="34"/>
      <c r="C754" s="34"/>
      <c r="D754" s="34"/>
      <c r="E754" s="34"/>
      <c r="F754" s="34"/>
      <c r="G754" s="34"/>
      <c r="H754" s="34"/>
      <c r="I754" s="159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2:26" ht="14.4" x14ac:dyDescent="0.3">
      <c r="B755" s="34"/>
      <c r="C755" s="34"/>
      <c r="D755" s="34"/>
      <c r="E755" s="34"/>
      <c r="F755" s="34"/>
      <c r="G755" s="34"/>
      <c r="H755" s="34"/>
      <c r="I755" s="159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2:26" ht="14.4" x14ac:dyDescent="0.3">
      <c r="B756" s="34"/>
      <c r="C756" s="34"/>
      <c r="D756" s="34"/>
      <c r="E756" s="34"/>
      <c r="F756" s="34"/>
      <c r="G756" s="34"/>
      <c r="H756" s="34"/>
      <c r="I756" s="159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2:26" ht="14.4" x14ac:dyDescent="0.3">
      <c r="B757" s="34"/>
      <c r="C757" s="34"/>
      <c r="D757" s="34"/>
      <c r="E757" s="34"/>
      <c r="F757" s="34"/>
      <c r="G757" s="34"/>
      <c r="H757" s="34"/>
      <c r="I757" s="159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2:26" ht="14.4" x14ac:dyDescent="0.3">
      <c r="B758" s="34"/>
      <c r="C758" s="34"/>
      <c r="D758" s="34"/>
      <c r="E758" s="34"/>
      <c r="F758" s="34"/>
      <c r="G758" s="34"/>
      <c r="H758" s="34"/>
      <c r="I758" s="159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2:26" ht="14.4" x14ac:dyDescent="0.3">
      <c r="B759" s="34"/>
      <c r="C759" s="34"/>
      <c r="D759" s="34"/>
      <c r="E759" s="34"/>
      <c r="F759" s="34"/>
      <c r="G759" s="34"/>
      <c r="H759" s="34"/>
      <c r="I759" s="159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2:26" ht="14.4" x14ac:dyDescent="0.3">
      <c r="B760" s="34"/>
      <c r="C760" s="34"/>
      <c r="D760" s="34"/>
      <c r="E760" s="34"/>
      <c r="F760" s="34"/>
      <c r="G760" s="34"/>
      <c r="H760" s="34"/>
      <c r="I760" s="159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2:26" ht="14.4" x14ac:dyDescent="0.3">
      <c r="B761" s="34"/>
      <c r="C761" s="34"/>
      <c r="D761" s="34"/>
      <c r="E761" s="34"/>
      <c r="F761" s="34"/>
      <c r="G761" s="34"/>
      <c r="H761" s="34"/>
      <c r="I761" s="159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2:26" ht="14.4" x14ac:dyDescent="0.3">
      <c r="B762" s="34"/>
      <c r="C762" s="34"/>
      <c r="D762" s="34"/>
      <c r="E762" s="34"/>
      <c r="F762" s="34"/>
      <c r="G762" s="34"/>
      <c r="H762" s="34"/>
      <c r="I762" s="159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2:26" ht="14.4" x14ac:dyDescent="0.3">
      <c r="B763" s="34"/>
      <c r="C763" s="34"/>
      <c r="D763" s="34"/>
      <c r="E763" s="34"/>
      <c r="F763" s="34"/>
      <c r="G763" s="34"/>
      <c r="H763" s="34"/>
      <c r="I763" s="159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2:26" ht="14.4" x14ac:dyDescent="0.3">
      <c r="B764" s="34"/>
      <c r="C764" s="34"/>
      <c r="D764" s="34"/>
      <c r="E764" s="34"/>
      <c r="F764" s="34"/>
      <c r="G764" s="34"/>
      <c r="H764" s="34"/>
      <c r="I764" s="159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2:26" ht="14.4" x14ac:dyDescent="0.3">
      <c r="B765" s="34"/>
      <c r="C765" s="34"/>
      <c r="D765" s="34"/>
      <c r="E765" s="34"/>
      <c r="F765" s="34"/>
      <c r="G765" s="34"/>
      <c r="H765" s="34"/>
      <c r="I765" s="159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2:26" ht="14.4" x14ac:dyDescent="0.3">
      <c r="B766" s="34"/>
      <c r="C766" s="34"/>
      <c r="D766" s="34"/>
      <c r="E766" s="34"/>
      <c r="F766" s="34"/>
      <c r="G766" s="34"/>
      <c r="H766" s="34"/>
      <c r="I766" s="159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2:26" ht="14.4" x14ac:dyDescent="0.3">
      <c r="B767" s="34"/>
      <c r="C767" s="34"/>
      <c r="D767" s="34"/>
      <c r="E767" s="34"/>
      <c r="F767" s="34"/>
      <c r="G767" s="34"/>
      <c r="H767" s="34"/>
      <c r="I767" s="159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2:26" ht="14.4" x14ac:dyDescent="0.3">
      <c r="B768" s="34"/>
      <c r="C768" s="34"/>
      <c r="D768" s="34"/>
      <c r="E768" s="34"/>
      <c r="F768" s="34"/>
      <c r="G768" s="34"/>
      <c r="H768" s="34"/>
      <c r="I768" s="159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2:26" ht="14.4" x14ac:dyDescent="0.3">
      <c r="B769" s="34"/>
      <c r="C769" s="34"/>
      <c r="D769" s="34"/>
      <c r="E769" s="34"/>
      <c r="F769" s="34"/>
      <c r="G769" s="34"/>
      <c r="H769" s="34"/>
      <c r="I769" s="159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2:26" ht="14.4" x14ac:dyDescent="0.3">
      <c r="B770" s="34"/>
      <c r="C770" s="34"/>
      <c r="D770" s="34"/>
      <c r="E770" s="34"/>
      <c r="F770" s="34"/>
      <c r="G770" s="34"/>
      <c r="H770" s="34"/>
      <c r="I770" s="159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2:26" ht="14.4" x14ac:dyDescent="0.3">
      <c r="B771" s="34"/>
      <c r="C771" s="34"/>
      <c r="D771" s="34"/>
      <c r="E771" s="34"/>
      <c r="F771" s="34"/>
      <c r="G771" s="34"/>
      <c r="H771" s="34"/>
      <c r="I771" s="159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2:26" ht="14.4" x14ac:dyDescent="0.3">
      <c r="B772" s="34"/>
      <c r="C772" s="34"/>
      <c r="D772" s="34"/>
      <c r="E772" s="34"/>
      <c r="F772" s="34"/>
      <c r="G772" s="34"/>
      <c r="H772" s="34"/>
      <c r="I772" s="159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2:26" ht="14.4" x14ac:dyDescent="0.3">
      <c r="B773" s="34"/>
      <c r="C773" s="34"/>
      <c r="D773" s="34"/>
      <c r="E773" s="34"/>
      <c r="F773" s="34"/>
      <c r="G773" s="34"/>
      <c r="H773" s="34"/>
      <c r="I773" s="159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2:26" ht="14.4" x14ac:dyDescent="0.3">
      <c r="B774" s="34"/>
      <c r="C774" s="34"/>
      <c r="D774" s="34"/>
      <c r="E774" s="34"/>
      <c r="F774" s="34"/>
      <c r="G774" s="34"/>
      <c r="H774" s="34"/>
      <c r="I774" s="159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2:26" ht="14.4" x14ac:dyDescent="0.3">
      <c r="B775" s="34"/>
      <c r="C775" s="34"/>
      <c r="D775" s="34"/>
      <c r="E775" s="34"/>
      <c r="F775" s="34"/>
      <c r="G775" s="34"/>
      <c r="H775" s="34"/>
      <c r="I775" s="159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2:26" ht="14.4" x14ac:dyDescent="0.3">
      <c r="B776" s="34"/>
      <c r="C776" s="34"/>
      <c r="D776" s="34"/>
      <c r="E776" s="34"/>
      <c r="F776" s="34"/>
      <c r="G776" s="34"/>
      <c r="H776" s="34"/>
      <c r="I776" s="159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2:26" ht="14.4" x14ac:dyDescent="0.3">
      <c r="B777" s="34"/>
      <c r="C777" s="34"/>
      <c r="D777" s="34"/>
      <c r="E777" s="34"/>
      <c r="F777" s="34"/>
      <c r="G777" s="34"/>
      <c r="H777" s="34"/>
      <c r="I777" s="159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2:26" ht="14.4" x14ac:dyDescent="0.3">
      <c r="B778" s="34"/>
      <c r="C778" s="34"/>
      <c r="D778" s="34"/>
      <c r="E778" s="34"/>
      <c r="F778" s="34"/>
      <c r="G778" s="34"/>
      <c r="H778" s="34"/>
      <c r="I778" s="159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2:26" ht="14.4" x14ac:dyDescent="0.3">
      <c r="B779" s="34"/>
      <c r="C779" s="34"/>
      <c r="D779" s="34"/>
      <c r="E779" s="34"/>
      <c r="F779" s="34"/>
      <c r="G779" s="34"/>
      <c r="H779" s="34"/>
      <c r="I779" s="159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2:26" ht="14.4" x14ac:dyDescent="0.3">
      <c r="B780" s="34"/>
      <c r="C780" s="34"/>
      <c r="D780" s="34"/>
      <c r="E780" s="34"/>
      <c r="F780" s="34"/>
      <c r="G780" s="34"/>
      <c r="H780" s="34"/>
      <c r="I780" s="159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2:26" ht="14.4" x14ac:dyDescent="0.3">
      <c r="B781" s="34"/>
      <c r="C781" s="34"/>
      <c r="D781" s="34"/>
      <c r="E781" s="34"/>
      <c r="F781" s="34"/>
      <c r="G781" s="34"/>
      <c r="H781" s="34"/>
      <c r="I781" s="159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2:26" ht="14.4" x14ac:dyDescent="0.3">
      <c r="B782" s="34"/>
      <c r="C782" s="34"/>
      <c r="D782" s="34"/>
      <c r="E782" s="34"/>
      <c r="F782" s="34"/>
      <c r="G782" s="34"/>
      <c r="H782" s="34"/>
      <c r="I782" s="159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2:26" ht="14.4" x14ac:dyDescent="0.3">
      <c r="B783" s="34"/>
      <c r="C783" s="34"/>
      <c r="D783" s="34"/>
      <c r="E783" s="34"/>
      <c r="F783" s="34"/>
      <c r="G783" s="34"/>
      <c r="H783" s="34"/>
      <c r="I783" s="159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2:26" ht="14.4" x14ac:dyDescent="0.3">
      <c r="B784" s="34"/>
      <c r="C784" s="34"/>
      <c r="D784" s="34"/>
      <c r="E784" s="34"/>
      <c r="F784" s="34"/>
      <c r="G784" s="34"/>
      <c r="H784" s="34"/>
      <c r="I784" s="159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2:26" ht="14.4" x14ac:dyDescent="0.3">
      <c r="B785" s="34"/>
      <c r="C785" s="34"/>
      <c r="D785" s="34"/>
      <c r="E785" s="34"/>
      <c r="F785" s="34"/>
      <c r="G785" s="34"/>
      <c r="H785" s="34"/>
      <c r="I785" s="159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2:26" ht="14.4" x14ac:dyDescent="0.3">
      <c r="B786" s="34"/>
      <c r="C786" s="34"/>
      <c r="D786" s="34"/>
      <c r="E786" s="34"/>
      <c r="F786" s="34"/>
      <c r="G786" s="34"/>
      <c r="H786" s="34"/>
      <c r="I786" s="159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2:26" ht="14.4" x14ac:dyDescent="0.3">
      <c r="B787" s="34"/>
      <c r="C787" s="34"/>
      <c r="D787" s="34"/>
      <c r="E787" s="34"/>
      <c r="F787" s="34"/>
      <c r="G787" s="34"/>
      <c r="H787" s="34"/>
      <c r="I787" s="159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2:26" ht="14.4" x14ac:dyDescent="0.3">
      <c r="B788" s="34"/>
      <c r="C788" s="34"/>
      <c r="D788" s="34"/>
      <c r="E788" s="34"/>
      <c r="F788" s="34"/>
      <c r="G788" s="34"/>
      <c r="H788" s="34"/>
      <c r="I788" s="159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2:26" ht="14.4" x14ac:dyDescent="0.3">
      <c r="B789" s="34"/>
      <c r="C789" s="34"/>
      <c r="D789" s="34"/>
      <c r="E789" s="34"/>
      <c r="F789" s="34"/>
      <c r="G789" s="34"/>
      <c r="H789" s="34"/>
      <c r="I789" s="159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2:26" ht="14.4" x14ac:dyDescent="0.3">
      <c r="B790" s="34"/>
      <c r="C790" s="34"/>
      <c r="D790" s="34"/>
      <c r="E790" s="34"/>
      <c r="F790" s="34"/>
      <c r="G790" s="34"/>
      <c r="H790" s="34"/>
      <c r="I790" s="159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2:26" ht="14.4" x14ac:dyDescent="0.3">
      <c r="B791" s="34"/>
      <c r="C791" s="34"/>
      <c r="D791" s="34"/>
      <c r="E791" s="34"/>
      <c r="F791" s="34"/>
      <c r="G791" s="34"/>
      <c r="H791" s="34"/>
      <c r="I791" s="159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2:26" ht="14.4" x14ac:dyDescent="0.3">
      <c r="B792" s="34"/>
      <c r="C792" s="34"/>
      <c r="D792" s="34"/>
      <c r="E792" s="34"/>
      <c r="F792" s="34"/>
      <c r="G792" s="34"/>
      <c r="H792" s="34"/>
      <c r="I792" s="159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2:26" ht="14.4" x14ac:dyDescent="0.3">
      <c r="B793" s="34"/>
      <c r="C793" s="34"/>
      <c r="D793" s="34"/>
      <c r="E793" s="34"/>
      <c r="F793" s="34"/>
      <c r="G793" s="34"/>
      <c r="H793" s="34"/>
      <c r="I793" s="159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2:26" ht="14.4" x14ac:dyDescent="0.3">
      <c r="B794" s="34"/>
      <c r="C794" s="34"/>
      <c r="D794" s="34"/>
      <c r="E794" s="34"/>
      <c r="F794" s="34"/>
      <c r="G794" s="34"/>
      <c r="H794" s="34"/>
      <c r="I794" s="159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2:26" ht="14.4" x14ac:dyDescent="0.3">
      <c r="B795" s="34"/>
      <c r="C795" s="34"/>
      <c r="D795" s="34"/>
      <c r="E795" s="34"/>
      <c r="F795" s="34"/>
      <c r="G795" s="34"/>
      <c r="H795" s="34"/>
      <c r="I795" s="159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2:26" ht="14.4" x14ac:dyDescent="0.3">
      <c r="B796" s="34"/>
      <c r="C796" s="34"/>
      <c r="D796" s="34"/>
      <c r="E796" s="34"/>
      <c r="F796" s="34"/>
      <c r="G796" s="34"/>
      <c r="H796" s="34"/>
      <c r="I796" s="159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2:26" ht="14.4" x14ac:dyDescent="0.3">
      <c r="B797" s="34"/>
      <c r="C797" s="34"/>
      <c r="D797" s="34"/>
      <c r="E797" s="34"/>
      <c r="F797" s="34"/>
      <c r="G797" s="34"/>
      <c r="H797" s="34"/>
      <c r="I797" s="159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2:26" ht="14.4" x14ac:dyDescent="0.3">
      <c r="B798" s="34"/>
      <c r="C798" s="34"/>
      <c r="D798" s="34"/>
      <c r="E798" s="34"/>
      <c r="F798" s="34"/>
      <c r="G798" s="34"/>
      <c r="H798" s="34"/>
      <c r="I798" s="159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2:26" ht="14.4" x14ac:dyDescent="0.3">
      <c r="B799" s="34"/>
      <c r="C799" s="34"/>
      <c r="D799" s="34"/>
      <c r="E799" s="34"/>
      <c r="F799" s="34"/>
      <c r="G799" s="34"/>
      <c r="H799" s="34"/>
      <c r="I799" s="159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2:26" ht="14.4" x14ac:dyDescent="0.3">
      <c r="B800" s="34"/>
      <c r="C800" s="34"/>
      <c r="D800" s="34"/>
      <c r="E800" s="34"/>
      <c r="F800" s="34"/>
      <c r="G800" s="34"/>
      <c r="H800" s="34"/>
      <c r="I800" s="159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2:26" ht="14.4" x14ac:dyDescent="0.3">
      <c r="B801" s="34"/>
      <c r="C801" s="34"/>
      <c r="D801" s="34"/>
      <c r="E801" s="34"/>
      <c r="F801" s="34"/>
      <c r="G801" s="34"/>
      <c r="H801" s="34"/>
      <c r="I801" s="159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2:26" ht="14.4" x14ac:dyDescent="0.3">
      <c r="B802" s="34"/>
      <c r="C802" s="34"/>
      <c r="D802" s="34"/>
      <c r="E802" s="34"/>
      <c r="F802" s="34"/>
      <c r="G802" s="34"/>
      <c r="H802" s="34"/>
      <c r="I802" s="159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2:26" ht="14.4" x14ac:dyDescent="0.3">
      <c r="B803" s="34"/>
      <c r="C803" s="34"/>
      <c r="D803" s="34"/>
      <c r="E803" s="34"/>
      <c r="F803" s="34"/>
      <c r="G803" s="34"/>
      <c r="H803" s="34"/>
      <c r="I803" s="159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2:26" ht="14.4" x14ac:dyDescent="0.3">
      <c r="B804" s="34"/>
      <c r="C804" s="34"/>
      <c r="D804" s="34"/>
      <c r="E804" s="34"/>
      <c r="F804" s="34"/>
      <c r="G804" s="34"/>
      <c r="H804" s="34"/>
      <c r="I804" s="159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2:26" ht="14.4" x14ac:dyDescent="0.3">
      <c r="B805" s="34"/>
      <c r="C805" s="34"/>
      <c r="D805" s="34"/>
      <c r="E805" s="34"/>
      <c r="F805" s="34"/>
      <c r="G805" s="34"/>
      <c r="H805" s="34"/>
      <c r="I805" s="159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2:26" ht="14.4" x14ac:dyDescent="0.3">
      <c r="B806" s="34"/>
      <c r="C806" s="34"/>
      <c r="D806" s="34"/>
      <c r="E806" s="34"/>
      <c r="F806" s="34"/>
      <c r="G806" s="34"/>
      <c r="H806" s="34"/>
      <c r="I806" s="159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2:26" ht="14.4" x14ac:dyDescent="0.3">
      <c r="B807" s="34"/>
      <c r="C807" s="34"/>
      <c r="D807" s="34"/>
      <c r="E807" s="34"/>
      <c r="F807" s="34"/>
      <c r="G807" s="34"/>
      <c r="H807" s="34"/>
      <c r="I807" s="159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2:26" ht="14.4" x14ac:dyDescent="0.3">
      <c r="B808" s="34"/>
      <c r="C808" s="34"/>
      <c r="D808" s="34"/>
      <c r="E808" s="34"/>
      <c r="F808" s="34"/>
      <c r="G808" s="34"/>
      <c r="H808" s="34"/>
      <c r="I808" s="159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2:26" ht="14.4" x14ac:dyDescent="0.3">
      <c r="B809" s="34"/>
      <c r="C809" s="34"/>
      <c r="D809" s="34"/>
      <c r="E809" s="34"/>
      <c r="F809" s="34"/>
      <c r="G809" s="34"/>
      <c r="H809" s="34"/>
      <c r="I809" s="159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2:26" ht="14.4" x14ac:dyDescent="0.3">
      <c r="B810" s="34"/>
      <c r="C810" s="34"/>
      <c r="D810" s="34"/>
      <c r="E810" s="34"/>
      <c r="F810" s="34"/>
      <c r="G810" s="34"/>
      <c r="H810" s="34"/>
      <c r="I810" s="159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2:26" ht="14.4" x14ac:dyDescent="0.3">
      <c r="B811" s="34"/>
      <c r="C811" s="34"/>
      <c r="D811" s="34"/>
      <c r="E811" s="34"/>
      <c r="F811" s="34"/>
      <c r="G811" s="34"/>
      <c r="H811" s="34"/>
      <c r="I811" s="159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2:26" ht="14.4" x14ac:dyDescent="0.3">
      <c r="B812" s="34"/>
      <c r="C812" s="34"/>
      <c r="D812" s="34"/>
      <c r="E812" s="34"/>
      <c r="F812" s="34"/>
      <c r="G812" s="34"/>
      <c r="H812" s="34"/>
      <c r="I812" s="159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2:26" ht="14.4" x14ac:dyDescent="0.3">
      <c r="B813" s="34"/>
      <c r="C813" s="34"/>
      <c r="D813" s="34"/>
      <c r="E813" s="34"/>
      <c r="F813" s="34"/>
      <c r="G813" s="34"/>
      <c r="H813" s="34"/>
      <c r="I813" s="159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2:26" ht="14.4" x14ac:dyDescent="0.3">
      <c r="B814" s="34"/>
      <c r="C814" s="34"/>
      <c r="D814" s="34"/>
      <c r="E814" s="34"/>
      <c r="F814" s="34"/>
      <c r="G814" s="34"/>
      <c r="H814" s="34"/>
      <c r="I814" s="159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2:26" ht="14.4" x14ac:dyDescent="0.3">
      <c r="B815" s="34"/>
      <c r="C815" s="34"/>
      <c r="D815" s="34"/>
      <c r="E815" s="34"/>
      <c r="F815" s="34"/>
      <c r="G815" s="34"/>
      <c r="H815" s="34"/>
      <c r="I815" s="159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2:26" ht="14.4" x14ac:dyDescent="0.3">
      <c r="B816" s="34"/>
      <c r="C816" s="34"/>
      <c r="D816" s="34"/>
      <c r="E816" s="34"/>
      <c r="F816" s="34"/>
      <c r="G816" s="34"/>
      <c r="H816" s="34"/>
      <c r="I816" s="159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2:26" ht="14.4" x14ac:dyDescent="0.3">
      <c r="B817" s="34"/>
      <c r="C817" s="34"/>
      <c r="D817" s="34"/>
      <c r="E817" s="34"/>
      <c r="F817" s="34"/>
      <c r="G817" s="34"/>
      <c r="H817" s="34"/>
      <c r="I817" s="159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2:26" ht="14.4" x14ac:dyDescent="0.3">
      <c r="B818" s="34"/>
      <c r="C818" s="34"/>
      <c r="D818" s="34"/>
      <c r="E818" s="34"/>
      <c r="F818" s="34"/>
      <c r="G818" s="34"/>
      <c r="H818" s="34"/>
      <c r="I818" s="159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2:26" ht="14.4" x14ac:dyDescent="0.3">
      <c r="B819" s="34"/>
      <c r="C819" s="34"/>
      <c r="D819" s="34"/>
      <c r="E819" s="34"/>
      <c r="F819" s="34"/>
      <c r="G819" s="34"/>
      <c r="H819" s="34"/>
      <c r="I819" s="159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2:26" ht="14.4" x14ac:dyDescent="0.3">
      <c r="B820" s="34"/>
      <c r="C820" s="34"/>
      <c r="D820" s="34"/>
      <c r="E820" s="34"/>
      <c r="F820" s="34"/>
      <c r="G820" s="34"/>
      <c r="H820" s="34"/>
      <c r="I820" s="159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2:26" ht="14.4" x14ac:dyDescent="0.3">
      <c r="B821" s="34"/>
      <c r="C821" s="34"/>
      <c r="D821" s="34"/>
      <c r="E821" s="34"/>
      <c r="F821" s="34"/>
      <c r="G821" s="34"/>
      <c r="H821" s="34"/>
      <c r="I821" s="159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2:26" ht="14.4" x14ac:dyDescent="0.3">
      <c r="B822" s="34"/>
      <c r="C822" s="34"/>
      <c r="D822" s="34"/>
      <c r="E822" s="34"/>
      <c r="F822" s="34"/>
      <c r="G822" s="34"/>
      <c r="H822" s="34"/>
      <c r="I822" s="159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2:26" ht="14.4" x14ac:dyDescent="0.3">
      <c r="B823" s="34"/>
      <c r="C823" s="34"/>
      <c r="D823" s="34"/>
      <c r="E823" s="34"/>
      <c r="F823" s="34"/>
      <c r="G823" s="34"/>
      <c r="H823" s="34"/>
      <c r="I823" s="159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2:26" ht="14.4" x14ac:dyDescent="0.3">
      <c r="B824" s="34"/>
      <c r="C824" s="34"/>
      <c r="D824" s="34"/>
      <c r="E824" s="34"/>
      <c r="F824" s="34"/>
      <c r="G824" s="34"/>
      <c r="H824" s="34"/>
      <c r="I824" s="159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2:26" ht="14.4" x14ac:dyDescent="0.3">
      <c r="B825" s="34"/>
      <c r="C825" s="34"/>
      <c r="D825" s="34"/>
      <c r="E825" s="34"/>
      <c r="F825" s="34"/>
      <c r="G825" s="34"/>
      <c r="H825" s="34"/>
      <c r="I825" s="159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2:26" ht="14.4" x14ac:dyDescent="0.3">
      <c r="B826" s="34"/>
      <c r="C826" s="34"/>
      <c r="D826" s="34"/>
      <c r="E826" s="34"/>
      <c r="F826" s="34"/>
      <c r="G826" s="34"/>
      <c r="H826" s="34"/>
      <c r="I826" s="159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2:26" ht="14.4" x14ac:dyDescent="0.3">
      <c r="B827" s="34"/>
      <c r="C827" s="34"/>
      <c r="D827" s="34"/>
      <c r="E827" s="34"/>
      <c r="F827" s="34"/>
      <c r="G827" s="34"/>
      <c r="H827" s="34"/>
      <c r="I827" s="159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2:26" ht="14.4" x14ac:dyDescent="0.3">
      <c r="B828" s="34"/>
      <c r="C828" s="34"/>
      <c r="D828" s="34"/>
      <c r="E828" s="34"/>
      <c r="F828" s="34"/>
      <c r="G828" s="34"/>
      <c r="H828" s="34"/>
      <c r="I828" s="159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2:26" ht="14.4" x14ac:dyDescent="0.3">
      <c r="B829" s="34"/>
      <c r="C829" s="34"/>
      <c r="D829" s="34"/>
      <c r="E829" s="34"/>
      <c r="F829" s="34"/>
      <c r="G829" s="34"/>
      <c r="H829" s="34"/>
      <c r="I829" s="159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2:26" ht="14.4" x14ac:dyDescent="0.3">
      <c r="B830" s="34"/>
      <c r="C830" s="34"/>
      <c r="D830" s="34"/>
      <c r="E830" s="34"/>
      <c r="F830" s="34"/>
      <c r="G830" s="34"/>
      <c r="H830" s="34"/>
      <c r="I830" s="159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2:26" ht="14.4" x14ac:dyDescent="0.3">
      <c r="B831" s="34"/>
      <c r="C831" s="34"/>
      <c r="D831" s="34"/>
      <c r="E831" s="34"/>
      <c r="F831" s="34"/>
      <c r="G831" s="34"/>
      <c r="H831" s="34"/>
      <c r="I831" s="159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2:26" ht="14.4" x14ac:dyDescent="0.3">
      <c r="B832" s="34"/>
      <c r="C832" s="34"/>
      <c r="D832" s="34"/>
      <c r="E832" s="34"/>
      <c r="F832" s="34"/>
      <c r="G832" s="34"/>
      <c r="H832" s="34"/>
      <c r="I832" s="159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2:26" ht="14.4" x14ac:dyDescent="0.3">
      <c r="B833" s="34"/>
      <c r="C833" s="34"/>
      <c r="D833" s="34"/>
      <c r="E833" s="34"/>
      <c r="F833" s="34"/>
      <c r="G833" s="34"/>
      <c r="H833" s="34"/>
      <c r="I833" s="159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2:26" ht="14.4" x14ac:dyDescent="0.3">
      <c r="B834" s="34"/>
      <c r="C834" s="34"/>
      <c r="D834" s="34"/>
      <c r="E834" s="34"/>
      <c r="F834" s="34"/>
      <c r="G834" s="34"/>
      <c r="H834" s="34"/>
      <c r="I834" s="159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2:26" ht="14.4" x14ac:dyDescent="0.3">
      <c r="B835" s="34"/>
      <c r="C835" s="34"/>
      <c r="D835" s="34"/>
      <c r="E835" s="34"/>
      <c r="F835" s="34"/>
      <c r="G835" s="34"/>
      <c r="H835" s="34"/>
      <c r="I835" s="159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2:26" ht="14.4" x14ac:dyDescent="0.3">
      <c r="B836" s="34"/>
      <c r="C836" s="34"/>
      <c r="D836" s="34"/>
      <c r="E836" s="34"/>
      <c r="F836" s="34"/>
      <c r="G836" s="34"/>
      <c r="H836" s="34"/>
      <c r="I836" s="159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2:26" ht="14.4" x14ac:dyDescent="0.3">
      <c r="B837" s="34"/>
      <c r="C837" s="34"/>
      <c r="D837" s="34"/>
      <c r="E837" s="34"/>
      <c r="F837" s="34"/>
      <c r="G837" s="34"/>
      <c r="H837" s="34"/>
      <c r="I837" s="159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2:26" ht="14.4" x14ac:dyDescent="0.3">
      <c r="B838" s="34"/>
      <c r="C838" s="34"/>
      <c r="D838" s="34"/>
      <c r="E838" s="34"/>
      <c r="F838" s="34"/>
      <c r="G838" s="34"/>
      <c r="H838" s="34"/>
      <c r="I838" s="159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2:26" ht="14.4" x14ac:dyDescent="0.3">
      <c r="B839" s="34"/>
      <c r="C839" s="34"/>
      <c r="D839" s="34"/>
      <c r="E839" s="34"/>
      <c r="F839" s="34"/>
      <c r="G839" s="34"/>
      <c r="H839" s="34"/>
      <c r="I839" s="159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2:26" ht="14.4" x14ac:dyDescent="0.3">
      <c r="B840" s="34"/>
      <c r="C840" s="34"/>
      <c r="D840" s="34"/>
      <c r="E840" s="34"/>
      <c r="F840" s="34"/>
      <c r="G840" s="34"/>
      <c r="H840" s="34"/>
      <c r="I840" s="159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2:26" ht="14.4" x14ac:dyDescent="0.3">
      <c r="B841" s="34"/>
      <c r="C841" s="34"/>
      <c r="D841" s="34"/>
      <c r="E841" s="34"/>
      <c r="F841" s="34"/>
      <c r="G841" s="34"/>
      <c r="H841" s="34"/>
      <c r="I841" s="159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2:26" ht="14.4" x14ac:dyDescent="0.3">
      <c r="B842" s="34"/>
      <c r="C842" s="34"/>
      <c r="D842" s="34"/>
      <c r="E842" s="34"/>
      <c r="F842" s="34"/>
      <c r="G842" s="34"/>
      <c r="H842" s="34"/>
      <c r="I842" s="159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2:26" ht="14.4" x14ac:dyDescent="0.3">
      <c r="B843" s="34"/>
      <c r="C843" s="34"/>
      <c r="D843" s="34"/>
      <c r="E843" s="34"/>
      <c r="F843" s="34"/>
      <c r="G843" s="34"/>
      <c r="H843" s="34"/>
      <c r="I843" s="159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2:26" ht="14.4" x14ac:dyDescent="0.3">
      <c r="B844" s="34"/>
      <c r="C844" s="34"/>
      <c r="D844" s="34"/>
      <c r="E844" s="34"/>
      <c r="F844" s="34"/>
      <c r="G844" s="34"/>
      <c r="H844" s="34"/>
      <c r="I844" s="159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2:26" ht="14.4" x14ac:dyDescent="0.3">
      <c r="B845" s="34"/>
      <c r="C845" s="34"/>
      <c r="D845" s="34"/>
      <c r="E845" s="34"/>
      <c r="F845" s="34"/>
      <c r="G845" s="34"/>
      <c r="H845" s="34"/>
      <c r="I845" s="159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2:26" ht="14.4" x14ac:dyDescent="0.3">
      <c r="B846" s="34"/>
      <c r="C846" s="34"/>
      <c r="D846" s="34"/>
      <c r="E846" s="34"/>
      <c r="F846" s="34"/>
      <c r="G846" s="34"/>
      <c r="H846" s="34"/>
      <c r="I846" s="159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2:26" ht="14.4" x14ac:dyDescent="0.3">
      <c r="B847" s="34"/>
      <c r="C847" s="34"/>
      <c r="D847" s="34"/>
      <c r="E847" s="34"/>
      <c r="F847" s="34"/>
      <c r="G847" s="34"/>
      <c r="H847" s="34"/>
      <c r="I847" s="159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2:26" ht="14.4" x14ac:dyDescent="0.3">
      <c r="B848" s="34"/>
      <c r="C848" s="34"/>
      <c r="D848" s="34"/>
      <c r="E848" s="34"/>
      <c r="F848" s="34"/>
      <c r="G848" s="34"/>
      <c r="H848" s="34"/>
      <c r="I848" s="159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2:26" ht="14.4" x14ac:dyDescent="0.3">
      <c r="B849" s="34"/>
      <c r="C849" s="34"/>
      <c r="D849" s="34"/>
      <c r="E849" s="34"/>
      <c r="F849" s="34"/>
      <c r="G849" s="34"/>
      <c r="H849" s="34"/>
      <c r="I849" s="159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2:26" ht="14.4" x14ac:dyDescent="0.3">
      <c r="B850" s="34"/>
      <c r="C850" s="34"/>
      <c r="D850" s="34"/>
      <c r="E850" s="34"/>
      <c r="F850" s="34"/>
      <c r="G850" s="34"/>
      <c r="H850" s="34"/>
      <c r="I850" s="159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2:26" ht="14.4" x14ac:dyDescent="0.3">
      <c r="B851" s="34"/>
      <c r="C851" s="34"/>
      <c r="D851" s="34"/>
      <c r="E851" s="34"/>
      <c r="F851" s="34"/>
      <c r="G851" s="34"/>
      <c r="H851" s="34"/>
      <c r="I851" s="159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2:26" ht="14.4" x14ac:dyDescent="0.3">
      <c r="B852" s="34"/>
      <c r="C852" s="34"/>
      <c r="D852" s="34"/>
      <c r="E852" s="34"/>
      <c r="F852" s="34"/>
      <c r="G852" s="34"/>
      <c r="H852" s="34"/>
      <c r="I852" s="159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2:26" ht="14.4" x14ac:dyDescent="0.3">
      <c r="B853" s="34"/>
      <c r="C853" s="34"/>
      <c r="D853" s="34"/>
      <c r="E853" s="34"/>
      <c r="F853" s="34"/>
      <c r="G853" s="34"/>
      <c r="H853" s="34"/>
      <c r="I853" s="159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2:26" ht="14.4" x14ac:dyDescent="0.3">
      <c r="B854" s="34"/>
      <c r="C854" s="34"/>
      <c r="D854" s="34"/>
      <c r="E854" s="34"/>
      <c r="F854" s="34"/>
      <c r="G854" s="34"/>
      <c r="H854" s="34"/>
      <c r="I854" s="159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2:26" ht="14.4" x14ac:dyDescent="0.3">
      <c r="B855" s="34"/>
      <c r="C855" s="34"/>
      <c r="D855" s="34"/>
      <c r="E855" s="34"/>
      <c r="F855" s="34"/>
      <c r="G855" s="34"/>
      <c r="H855" s="34"/>
      <c r="I855" s="159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2:26" ht="14.4" x14ac:dyDescent="0.3">
      <c r="B856" s="34"/>
      <c r="C856" s="34"/>
      <c r="D856" s="34"/>
      <c r="E856" s="34"/>
      <c r="F856" s="34"/>
      <c r="G856" s="34"/>
      <c r="H856" s="34"/>
      <c r="I856" s="159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2:26" ht="14.4" x14ac:dyDescent="0.3">
      <c r="B857" s="34"/>
      <c r="C857" s="34"/>
      <c r="D857" s="34"/>
      <c r="E857" s="34"/>
      <c r="F857" s="34"/>
      <c r="G857" s="34"/>
      <c r="H857" s="34"/>
      <c r="I857" s="159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2:26" ht="14.4" x14ac:dyDescent="0.3">
      <c r="B858" s="34"/>
      <c r="C858" s="34"/>
      <c r="D858" s="34"/>
      <c r="E858" s="34"/>
      <c r="F858" s="34"/>
      <c r="G858" s="34"/>
      <c r="H858" s="34"/>
      <c r="I858" s="159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2:26" ht="14.4" x14ac:dyDescent="0.3">
      <c r="B859" s="34"/>
      <c r="C859" s="34"/>
      <c r="D859" s="34"/>
      <c r="E859" s="34"/>
      <c r="F859" s="34"/>
      <c r="G859" s="34"/>
      <c r="H859" s="34"/>
      <c r="I859" s="159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2:26" ht="14.4" x14ac:dyDescent="0.3">
      <c r="B860" s="34"/>
      <c r="C860" s="34"/>
      <c r="D860" s="34"/>
      <c r="E860" s="34"/>
      <c r="F860" s="34"/>
      <c r="G860" s="34"/>
      <c r="H860" s="34"/>
      <c r="I860" s="159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2:26" ht="14.4" x14ac:dyDescent="0.3">
      <c r="B861" s="34"/>
      <c r="C861" s="34"/>
      <c r="D861" s="34"/>
      <c r="E861" s="34"/>
      <c r="F861" s="34"/>
      <c r="G861" s="34"/>
      <c r="H861" s="34"/>
      <c r="I861" s="159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2:26" ht="14.4" x14ac:dyDescent="0.3">
      <c r="B862" s="34"/>
      <c r="C862" s="34"/>
      <c r="D862" s="34"/>
      <c r="E862" s="34"/>
      <c r="F862" s="34"/>
      <c r="G862" s="34"/>
      <c r="H862" s="34"/>
      <c r="I862" s="159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2:26" ht="14.4" x14ac:dyDescent="0.3">
      <c r="B863" s="34"/>
      <c r="C863" s="34"/>
      <c r="D863" s="34"/>
      <c r="E863" s="34"/>
      <c r="F863" s="34"/>
      <c r="G863" s="34"/>
      <c r="H863" s="34"/>
      <c r="I863" s="159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2:26" ht="14.4" x14ac:dyDescent="0.3">
      <c r="B864" s="34"/>
      <c r="C864" s="34"/>
      <c r="D864" s="34"/>
      <c r="E864" s="34"/>
      <c r="F864" s="34"/>
      <c r="G864" s="34"/>
      <c r="H864" s="34"/>
      <c r="I864" s="159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2:26" ht="14.4" x14ac:dyDescent="0.3">
      <c r="B865" s="34"/>
      <c r="C865" s="34"/>
      <c r="D865" s="34"/>
      <c r="E865" s="34"/>
      <c r="F865" s="34"/>
      <c r="G865" s="34"/>
      <c r="H865" s="34"/>
      <c r="I865" s="159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2:26" ht="14.4" x14ac:dyDescent="0.3">
      <c r="B866" s="34"/>
      <c r="C866" s="34"/>
      <c r="D866" s="34"/>
      <c r="E866" s="34"/>
      <c r="F866" s="34"/>
      <c r="G866" s="34"/>
      <c r="H866" s="34"/>
      <c r="I866" s="159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2:26" ht="14.4" x14ac:dyDescent="0.3">
      <c r="B867" s="34"/>
      <c r="C867" s="34"/>
      <c r="D867" s="34"/>
      <c r="E867" s="34"/>
      <c r="F867" s="34"/>
      <c r="G867" s="34"/>
      <c r="H867" s="34"/>
      <c r="I867" s="159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2:26" ht="14.4" x14ac:dyDescent="0.3">
      <c r="B868" s="34"/>
      <c r="C868" s="34"/>
      <c r="D868" s="34"/>
      <c r="E868" s="34"/>
      <c r="F868" s="34"/>
      <c r="G868" s="34"/>
      <c r="H868" s="34"/>
      <c r="I868" s="159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2:26" ht="14.4" x14ac:dyDescent="0.3">
      <c r="B869" s="34"/>
      <c r="C869" s="34"/>
      <c r="D869" s="34"/>
      <c r="E869" s="34"/>
      <c r="F869" s="34"/>
      <c r="G869" s="34"/>
      <c r="H869" s="34"/>
      <c r="I869" s="159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2:26" ht="14.4" x14ac:dyDescent="0.3">
      <c r="B870" s="34"/>
      <c r="C870" s="34"/>
      <c r="D870" s="34"/>
      <c r="E870" s="34"/>
      <c r="F870" s="34"/>
      <c r="G870" s="34"/>
      <c r="H870" s="34"/>
      <c r="I870" s="159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2:26" ht="14.4" x14ac:dyDescent="0.3">
      <c r="B871" s="34"/>
      <c r="C871" s="34"/>
      <c r="D871" s="34"/>
      <c r="E871" s="34"/>
      <c r="F871" s="34"/>
      <c r="G871" s="34"/>
      <c r="H871" s="34"/>
      <c r="I871" s="159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2:26" ht="14.4" x14ac:dyDescent="0.3">
      <c r="B872" s="34"/>
      <c r="C872" s="34"/>
      <c r="D872" s="34"/>
      <c r="E872" s="34"/>
      <c r="F872" s="34"/>
      <c r="G872" s="34"/>
      <c r="H872" s="34"/>
      <c r="I872" s="159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2:26" ht="14.4" x14ac:dyDescent="0.3">
      <c r="B873" s="34"/>
      <c r="C873" s="34"/>
      <c r="D873" s="34"/>
      <c r="E873" s="34"/>
      <c r="F873" s="34"/>
      <c r="G873" s="34"/>
      <c r="H873" s="34"/>
      <c r="I873" s="159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2:26" ht="14.4" x14ac:dyDescent="0.3">
      <c r="B874" s="34"/>
      <c r="C874" s="34"/>
      <c r="D874" s="34"/>
      <c r="E874" s="34"/>
      <c r="F874" s="34"/>
      <c r="G874" s="34"/>
      <c r="H874" s="34"/>
      <c r="I874" s="159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2:26" ht="14.4" x14ac:dyDescent="0.3">
      <c r="B875" s="34"/>
      <c r="C875" s="34"/>
      <c r="D875" s="34"/>
      <c r="E875" s="34"/>
      <c r="F875" s="34"/>
      <c r="G875" s="34"/>
      <c r="H875" s="34"/>
      <c r="I875" s="159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2:26" ht="14.4" x14ac:dyDescent="0.3">
      <c r="B876" s="34"/>
      <c r="C876" s="34"/>
      <c r="D876" s="34"/>
      <c r="E876" s="34"/>
      <c r="F876" s="34"/>
      <c r="G876" s="34"/>
      <c r="H876" s="34"/>
      <c r="I876" s="159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2:26" ht="14.4" x14ac:dyDescent="0.3">
      <c r="B877" s="34"/>
      <c r="C877" s="34"/>
      <c r="D877" s="34"/>
      <c r="E877" s="34"/>
      <c r="F877" s="34"/>
      <c r="G877" s="34"/>
      <c r="H877" s="34"/>
      <c r="I877" s="159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2:26" ht="14.4" x14ac:dyDescent="0.3">
      <c r="B878" s="34"/>
      <c r="C878" s="34"/>
      <c r="D878" s="34"/>
      <c r="E878" s="34"/>
      <c r="F878" s="34"/>
      <c r="G878" s="34"/>
      <c r="H878" s="34"/>
      <c r="I878" s="159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2:26" ht="14.4" x14ac:dyDescent="0.3">
      <c r="B879" s="34"/>
      <c r="C879" s="34"/>
      <c r="D879" s="34"/>
      <c r="E879" s="34"/>
      <c r="F879" s="34"/>
      <c r="G879" s="34"/>
      <c r="H879" s="34"/>
      <c r="I879" s="159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2:26" ht="14.4" x14ac:dyDescent="0.3">
      <c r="B880" s="34"/>
      <c r="C880" s="34"/>
      <c r="D880" s="34"/>
      <c r="E880" s="34"/>
      <c r="F880" s="34"/>
      <c r="G880" s="34"/>
      <c r="H880" s="34"/>
      <c r="I880" s="159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2:26" ht="14.4" x14ac:dyDescent="0.3">
      <c r="B881" s="34"/>
      <c r="C881" s="34"/>
      <c r="D881" s="34"/>
      <c r="E881" s="34"/>
      <c r="F881" s="34"/>
      <c r="G881" s="34"/>
      <c r="H881" s="34"/>
      <c r="I881" s="159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2:26" ht="14.4" x14ac:dyDescent="0.3">
      <c r="B882" s="34"/>
      <c r="C882" s="34"/>
      <c r="D882" s="34"/>
      <c r="E882" s="34"/>
      <c r="F882" s="34"/>
      <c r="G882" s="34"/>
      <c r="H882" s="34"/>
      <c r="I882" s="159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2:26" ht="14.4" x14ac:dyDescent="0.3">
      <c r="B883" s="34"/>
      <c r="C883" s="34"/>
      <c r="D883" s="34"/>
      <c r="E883" s="34"/>
      <c r="F883" s="34"/>
      <c r="G883" s="34"/>
      <c r="H883" s="34"/>
      <c r="I883" s="159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2:26" ht="14.4" x14ac:dyDescent="0.3">
      <c r="B884" s="34"/>
      <c r="C884" s="34"/>
      <c r="D884" s="34"/>
      <c r="E884" s="34"/>
      <c r="F884" s="34"/>
      <c r="G884" s="34"/>
      <c r="H884" s="34"/>
      <c r="I884" s="159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2:26" ht="14.4" x14ac:dyDescent="0.3">
      <c r="B885" s="34"/>
      <c r="C885" s="34"/>
      <c r="D885" s="34"/>
      <c r="E885" s="34"/>
      <c r="F885" s="34"/>
      <c r="G885" s="34"/>
      <c r="H885" s="34"/>
      <c r="I885" s="159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2:26" ht="14.4" x14ac:dyDescent="0.3">
      <c r="B886" s="34"/>
      <c r="C886" s="34"/>
      <c r="D886" s="34"/>
      <c r="E886" s="34"/>
      <c r="F886" s="34"/>
      <c r="G886" s="34"/>
      <c r="H886" s="34"/>
      <c r="I886" s="159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2:26" ht="14.4" x14ac:dyDescent="0.3">
      <c r="B887" s="34"/>
      <c r="C887" s="34"/>
      <c r="D887" s="34"/>
      <c r="E887" s="34"/>
      <c r="F887" s="34"/>
      <c r="G887" s="34"/>
      <c r="H887" s="34"/>
      <c r="I887" s="159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2:26" ht="14.4" x14ac:dyDescent="0.3">
      <c r="B888" s="34"/>
      <c r="C888" s="34"/>
      <c r="D888" s="34"/>
      <c r="E888" s="34"/>
      <c r="F888" s="34"/>
      <c r="G888" s="34"/>
      <c r="H888" s="34"/>
      <c r="I888" s="159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2:26" ht="14.4" x14ac:dyDescent="0.3">
      <c r="B889" s="34"/>
      <c r="C889" s="34"/>
      <c r="D889" s="34"/>
      <c r="E889" s="34"/>
      <c r="F889" s="34"/>
      <c r="G889" s="34"/>
      <c r="H889" s="34"/>
      <c r="I889" s="159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2:26" ht="14.4" x14ac:dyDescent="0.3">
      <c r="B890" s="34"/>
      <c r="C890" s="34"/>
      <c r="D890" s="34"/>
      <c r="E890" s="34"/>
      <c r="F890" s="34"/>
      <c r="G890" s="34"/>
      <c r="H890" s="34"/>
      <c r="I890" s="159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2:26" ht="14.4" x14ac:dyDescent="0.3">
      <c r="B891" s="34"/>
      <c r="C891" s="34"/>
      <c r="D891" s="34"/>
      <c r="E891" s="34"/>
      <c r="F891" s="34"/>
      <c r="G891" s="34"/>
      <c r="H891" s="34"/>
      <c r="I891" s="159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2:26" ht="14.4" x14ac:dyDescent="0.3">
      <c r="B892" s="34"/>
      <c r="C892" s="34"/>
      <c r="D892" s="34"/>
      <c r="E892" s="34"/>
      <c r="F892" s="34"/>
      <c r="G892" s="34"/>
      <c r="H892" s="34"/>
      <c r="I892" s="159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2:26" ht="14.4" x14ac:dyDescent="0.3">
      <c r="B893" s="34"/>
      <c r="C893" s="34"/>
      <c r="D893" s="34"/>
      <c r="E893" s="34"/>
      <c r="F893" s="34"/>
      <c r="G893" s="34"/>
      <c r="H893" s="34"/>
      <c r="I893" s="159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2:26" ht="14.4" x14ac:dyDescent="0.3">
      <c r="B894" s="34"/>
      <c r="C894" s="34"/>
      <c r="D894" s="34"/>
      <c r="E894" s="34"/>
      <c r="F894" s="34"/>
      <c r="G894" s="34"/>
      <c r="H894" s="34"/>
      <c r="I894" s="159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2:26" ht="14.4" x14ac:dyDescent="0.3">
      <c r="B895" s="34"/>
      <c r="C895" s="34"/>
      <c r="D895" s="34"/>
      <c r="E895" s="34"/>
      <c r="F895" s="34"/>
      <c r="G895" s="34"/>
      <c r="H895" s="34"/>
      <c r="I895" s="159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2:26" ht="14.4" x14ac:dyDescent="0.3">
      <c r="B896" s="34"/>
      <c r="C896" s="34"/>
      <c r="D896" s="34"/>
      <c r="E896" s="34"/>
      <c r="F896" s="34"/>
      <c r="G896" s="34"/>
      <c r="H896" s="34"/>
      <c r="I896" s="159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2:26" ht="14.4" x14ac:dyDescent="0.3">
      <c r="B897" s="34"/>
      <c r="C897" s="34"/>
      <c r="D897" s="34"/>
      <c r="E897" s="34"/>
      <c r="F897" s="34"/>
      <c r="G897" s="34"/>
      <c r="H897" s="34"/>
      <c r="I897" s="159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2:26" ht="14.4" x14ac:dyDescent="0.3">
      <c r="B898" s="34"/>
      <c r="C898" s="34"/>
      <c r="D898" s="34"/>
      <c r="E898" s="34"/>
      <c r="F898" s="34"/>
      <c r="G898" s="34"/>
      <c r="H898" s="34"/>
      <c r="I898" s="159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2:26" ht="14.4" x14ac:dyDescent="0.3">
      <c r="B899" s="34"/>
      <c r="C899" s="34"/>
      <c r="D899" s="34"/>
      <c r="E899" s="34"/>
      <c r="F899" s="34"/>
      <c r="G899" s="34"/>
      <c r="H899" s="34"/>
      <c r="I899" s="159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2:26" ht="14.4" x14ac:dyDescent="0.3">
      <c r="B900" s="34"/>
      <c r="C900" s="34"/>
      <c r="D900" s="34"/>
      <c r="E900" s="34"/>
      <c r="F900" s="34"/>
      <c r="G900" s="34"/>
      <c r="H900" s="34"/>
      <c r="I900" s="159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2:26" ht="14.4" x14ac:dyDescent="0.3">
      <c r="B901" s="34"/>
      <c r="C901" s="34"/>
      <c r="D901" s="34"/>
      <c r="E901" s="34"/>
      <c r="F901" s="34"/>
      <c r="G901" s="34"/>
      <c r="H901" s="34"/>
      <c r="I901" s="159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2:26" ht="14.4" x14ac:dyDescent="0.3">
      <c r="B902" s="34"/>
      <c r="C902" s="34"/>
      <c r="D902" s="34"/>
      <c r="E902" s="34"/>
      <c r="F902" s="34"/>
      <c r="G902" s="34"/>
      <c r="H902" s="34"/>
      <c r="I902" s="159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2:26" ht="14.4" x14ac:dyDescent="0.3">
      <c r="B903" s="34"/>
      <c r="C903" s="34"/>
      <c r="D903" s="34"/>
      <c r="E903" s="34"/>
      <c r="F903" s="34"/>
      <c r="G903" s="34"/>
      <c r="H903" s="34"/>
      <c r="I903" s="159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2:26" ht="14.4" x14ac:dyDescent="0.3">
      <c r="B904" s="34"/>
      <c r="C904" s="34"/>
      <c r="D904" s="34"/>
      <c r="E904" s="34"/>
      <c r="F904" s="34"/>
      <c r="G904" s="34"/>
      <c r="H904" s="34"/>
      <c r="I904" s="159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2:26" ht="14.4" x14ac:dyDescent="0.3">
      <c r="B905" s="34"/>
      <c r="C905" s="34"/>
      <c r="D905" s="34"/>
      <c r="E905" s="34"/>
      <c r="F905" s="34"/>
      <c r="G905" s="34"/>
      <c r="H905" s="34"/>
      <c r="I905" s="159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2:26" ht="14.4" x14ac:dyDescent="0.3">
      <c r="B906" s="34"/>
      <c r="C906" s="34"/>
      <c r="D906" s="34"/>
      <c r="E906" s="34"/>
      <c r="F906" s="34"/>
      <c r="G906" s="34"/>
      <c r="H906" s="34"/>
      <c r="I906" s="159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2:26" ht="14.4" x14ac:dyDescent="0.3">
      <c r="B907" s="34"/>
      <c r="C907" s="34"/>
      <c r="D907" s="34"/>
      <c r="E907" s="34"/>
      <c r="F907" s="34"/>
      <c r="G907" s="34"/>
      <c r="H907" s="34"/>
      <c r="I907" s="159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2:26" ht="14.4" x14ac:dyDescent="0.3">
      <c r="B908" s="34"/>
      <c r="C908" s="34"/>
      <c r="D908" s="34"/>
      <c r="E908" s="34"/>
      <c r="F908" s="34"/>
      <c r="G908" s="34"/>
      <c r="H908" s="34"/>
      <c r="I908" s="159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2:26" ht="14.4" x14ac:dyDescent="0.3">
      <c r="B909" s="34"/>
      <c r="C909" s="34"/>
      <c r="D909" s="34"/>
      <c r="E909" s="34"/>
      <c r="F909" s="34"/>
      <c r="G909" s="34"/>
      <c r="H909" s="34"/>
      <c r="I909" s="159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2:26" ht="14.4" x14ac:dyDescent="0.3">
      <c r="B910" s="34"/>
      <c r="C910" s="34"/>
      <c r="D910" s="34"/>
      <c r="E910" s="34"/>
      <c r="F910" s="34"/>
      <c r="G910" s="34"/>
      <c r="H910" s="34"/>
      <c r="I910" s="159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2:26" ht="14.4" x14ac:dyDescent="0.3">
      <c r="B911" s="34"/>
      <c r="C911" s="34"/>
      <c r="D911" s="34"/>
      <c r="E911" s="34"/>
      <c r="F911" s="34"/>
      <c r="G911" s="34"/>
      <c r="H911" s="34"/>
      <c r="I911" s="159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2:26" ht="14.4" x14ac:dyDescent="0.3">
      <c r="B912" s="34"/>
      <c r="C912" s="34"/>
      <c r="D912" s="34"/>
      <c r="E912" s="34"/>
      <c r="F912" s="34"/>
      <c r="G912" s="34"/>
      <c r="H912" s="34"/>
      <c r="I912" s="159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2:26" ht="14.4" x14ac:dyDescent="0.3">
      <c r="B913" s="34"/>
      <c r="C913" s="34"/>
      <c r="D913" s="34"/>
      <c r="E913" s="34"/>
      <c r="F913" s="34"/>
      <c r="G913" s="34"/>
      <c r="H913" s="34"/>
      <c r="I913" s="159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2:26" ht="14.4" x14ac:dyDescent="0.3">
      <c r="B914" s="34"/>
      <c r="C914" s="34"/>
      <c r="D914" s="34"/>
      <c r="E914" s="34"/>
      <c r="F914" s="34"/>
      <c r="G914" s="34"/>
      <c r="H914" s="34"/>
      <c r="I914" s="159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2:26" ht="14.4" x14ac:dyDescent="0.3">
      <c r="B915" s="34"/>
      <c r="C915" s="34"/>
      <c r="D915" s="34"/>
      <c r="E915" s="34"/>
      <c r="F915" s="34"/>
      <c r="G915" s="34"/>
      <c r="H915" s="34"/>
      <c r="I915" s="159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2:26" ht="14.4" x14ac:dyDescent="0.3">
      <c r="B916" s="34"/>
      <c r="C916" s="34"/>
      <c r="D916" s="34"/>
      <c r="E916" s="34"/>
      <c r="F916" s="34"/>
      <c r="G916" s="34"/>
      <c r="H916" s="34"/>
      <c r="I916" s="159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2:26" ht="14.4" x14ac:dyDescent="0.3">
      <c r="B917" s="34"/>
      <c r="C917" s="34"/>
      <c r="D917" s="34"/>
      <c r="E917" s="34"/>
      <c r="F917" s="34"/>
      <c r="G917" s="34"/>
      <c r="H917" s="34"/>
      <c r="I917" s="159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2:26" ht="14.4" x14ac:dyDescent="0.3">
      <c r="B918" s="34"/>
      <c r="C918" s="34"/>
      <c r="D918" s="34"/>
      <c r="E918" s="34"/>
      <c r="F918" s="34"/>
      <c r="G918" s="34"/>
      <c r="H918" s="34"/>
      <c r="I918" s="159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2:26" ht="14.4" x14ac:dyDescent="0.3">
      <c r="B919" s="34"/>
      <c r="C919" s="34"/>
      <c r="D919" s="34"/>
      <c r="E919" s="34"/>
      <c r="F919" s="34"/>
      <c r="G919" s="34"/>
      <c r="H919" s="34"/>
      <c r="I919" s="159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2:26" ht="14.4" x14ac:dyDescent="0.3">
      <c r="B920" s="34"/>
      <c r="C920" s="34"/>
      <c r="D920" s="34"/>
      <c r="E920" s="34"/>
      <c r="F920" s="34"/>
      <c r="G920" s="34"/>
      <c r="H920" s="34"/>
      <c r="I920" s="159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2:26" ht="14.4" x14ac:dyDescent="0.3">
      <c r="B921" s="34"/>
      <c r="C921" s="34"/>
      <c r="D921" s="34"/>
      <c r="E921" s="34"/>
      <c r="F921" s="34"/>
      <c r="G921" s="34"/>
      <c r="H921" s="34"/>
      <c r="I921" s="159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2:26" ht="14.4" x14ac:dyDescent="0.3">
      <c r="B922" s="34"/>
      <c r="C922" s="34"/>
      <c r="D922" s="34"/>
      <c r="E922" s="34"/>
      <c r="F922" s="34"/>
      <c r="G922" s="34"/>
      <c r="H922" s="34"/>
      <c r="I922" s="159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2:26" ht="14.4" x14ac:dyDescent="0.3">
      <c r="B923" s="34"/>
      <c r="C923" s="34"/>
      <c r="D923" s="34"/>
      <c r="E923" s="34"/>
      <c r="F923" s="34"/>
      <c r="G923" s="34"/>
      <c r="H923" s="34"/>
      <c r="I923" s="159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2:26" ht="14.4" x14ac:dyDescent="0.3">
      <c r="B924" s="34"/>
      <c r="C924" s="34"/>
      <c r="D924" s="34"/>
      <c r="E924" s="34"/>
      <c r="F924" s="34"/>
      <c r="G924" s="34"/>
      <c r="H924" s="34"/>
      <c r="I924" s="159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2:26" ht="14.4" x14ac:dyDescent="0.3">
      <c r="B925" s="34"/>
      <c r="C925" s="34"/>
      <c r="D925" s="34"/>
      <c r="E925" s="34"/>
      <c r="F925" s="34"/>
      <c r="G925" s="34"/>
      <c r="H925" s="34"/>
      <c r="I925" s="159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2:26" ht="14.4" x14ac:dyDescent="0.3">
      <c r="B926" s="34"/>
      <c r="C926" s="34"/>
      <c r="D926" s="34"/>
      <c r="E926" s="34"/>
      <c r="F926" s="34"/>
      <c r="G926" s="34"/>
      <c r="H926" s="34"/>
      <c r="I926" s="159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2:26" ht="14.4" x14ac:dyDescent="0.3">
      <c r="B927" s="34"/>
      <c r="C927" s="34"/>
      <c r="D927" s="34"/>
      <c r="E927" s="34"/>
      <c r="F927" s="34"/>
      <c r="G927" s="34"/>
      <c r="H927" s="34"/>
      <c r="I927" s="159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2:26" ht="14.4" x14ac:dyDescent="0.3">
      <c r="B928" s="34"/>
      <c r="C928" s="34"/>
      <c r="D928" s="34"/>
      <c r="E928" s="34"/>
      <c r="F928" s="34"/>
      <c r="G928" s="34"/>
      <c r="H928" s="34"/>
      <c r="I928" s="159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2:26" ht="14.4" x14ac:dyDescent="0.3">
      <c r="B929" s="34"/>
      <c r="C929" s="34"/>
      <c r="D929" s="34"/>
      <c r="E929" s="34"/>
      <c r="F929" s="34"/>
      <c r="G929" s="34"/>
      <c r="H929" s="34"/>
      <c r="I929" s="159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2:26" ht="14.4" x14ac:dyDescent="0.3">
      <c r="B930" s="34"/>
      <c r="C930" s="34"/>
      <c r="D930" s="34"/>
      <c r="E930" s="34"/>
      <c r="F930" s="34"/>
      <c r="G930" s="34"/>
      <c r="H930" s="34"/>
      <c r="I930" s="159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2:26" ht="14.4" x14ac:dyDescent="0.3">
      <c r="B931" s="34"/>
      <c r="C931" s="34"/>
      <c r="D931" s="34"/>
      <c r="E931" s="34"/>
      <c r="F931" s="34"/>
      <c r="G931" s="34"/>
      <c r="H931" s="34"/>
      <c r="I931" s="159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2:26" ht="14.4" x14ac:dyDescent="0.3">
      <c r="B932" s="34"/>
      <c r="C932" s="34"/>
      <c r="D932" s="34"/>
      <c r="E932" s="34"/>
      <c r="F932" s="34"/>
      <c r="G932" s="34"/>
      <c r="H932" s="34"/>
      <c r="I932" s="159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2:26" ht="14.4" x14ac:dyDescent="0.3">
      <c r="B933" s="34"/>
      <c r="C933" s="34"/>
      <c r="D933" s="34"/>
      <c r="E933" s="34"/>
      <c r="F933" s="34"/>
      <c r="G933" s="34"/>
      <c r="H933" s="34"/>
      <c r="I933" s="159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2:26" ht="14.4" x14ac:dyDescent="0.3">
      <c r="B934" s="34"/>
      <c r="C934" s="34"/>
      <c r="D934" s="34"/>
      <c r="E934" s="34"/>
      <c r="F934" s="34"/>
      <c r="G934" s="34"/>
      <c r="H934" s="34"/>
      <c r="I934" s="159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2:26" ht="14.4" x14ac:dyDescent="0.3">
      <c r="B935" s="34"/>
      <c r="C935" s="34"/>
      <c r="D935" s="34"/>
      <c r="E935" s="34"/>
      <c r="F935" s="34"/>
      <c r="G935" s="34"/>
      <c r="H935" s="34"/>
      <c r="I935" s="159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2:26" ht="14.4" x14ac:dyDescent="0.3">
      <c r="B936" s="34"/>
      <c r="C936" s="34"/>
      <c r="D936" s="34"/>
      <c r="E936" s="34"/>
      <c r="F936" s="34"/>
      <c r="G936" s="34"/>
      <c r="H936" s="34"/>
      <c r="I936" s="159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2:26" ht="14.4" x14ac:dyDescent="0.3">
      <c r="B937" s="34"/>
      <c r="C937" s="34"/>
      <c r="D937" s="34"/>
      <c r="E937" s="34"/>
      <c r="F937" s="34"/>
      <c r="G937" s="34"/>
      <c r="H937" s="34"/>
      <c r="I937" s="159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2:26" ht="14.4" x14ac:dyDescent="0.3">
      <c r="B938" s="34"/>
      <c r="C938" s="34"/>
      <c r="D938" s="34"/>
      <c r="E938" s="34"/>
      <c r="F938" s="34"/>
      <c r="G938" s="34"/>
      <c r="H938" s="34"/>
      <c r="I938" s="159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2:26" ht="14.4" x14ac:dyDescent="0.3">
      <c r="B939" s="34"/>
      <c r="C939" s="34"/>
      <c r="D939" s="34"/>
      <c r="E939" s="34"/>
      <c r="F939" s="34"/>
      <c r="G939" s="34"/>
      <c r="H939" s="34"/>
      <c r="I939" s="159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2:26" ht="14.4" x14ac:dyDescent="0.3">
      <c r="B940" s="34"/>
      <c r="C940" s="34"/>
      <c r="D940" s="34"/>
      <c r="E940" s="34"/>
      <c r="F940" s="34"/>
      <c r="G940" s="34"/>
      <c r="H940" s="34"/>
      <c r="I940" s="159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2:26" ht="14.4" x14ac:dyDescent="0.3">
      <c r="B941" s="34"/>
      <c r="C941" s="34"/>
      <c r="D941" s="34"/>
      <c r="E941" s="34"/>
      <c r="F941" s="34"/>
      <c r="G941" s="34"/>
      <c r="H941" s="34"/>
      <c r="I941" s="159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2:26" ht="14.4" x14ac:dyDescent="0.3">
      <c r="B942" s="34"/>
      <c r="C942" s="34"/>
      <c r="D942" s="34"/>
      <c r="E942" s="34"/>
      <c r="F942" s="34"/>
      <c r="G942" s="34"/>
      <c r="H942" s="34"/>
      <c r="I942" s="159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2:26" ht="14.4" x14ac:dyDescent="0.3">
      <c r="B943" s="34"/>
      <c r="C943" s="34"/>
      <c r="D943" s="34"/>
      <c r="E943" s="34"/>
      <c r="F943" s="34"/>
      <c r="G943" s="34"/>
      <c r="H943" s="34"/>
      <c r="I943" s="159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2:26" ht="14.4" x14ac:dyDescent="0.3">
      <c r="B944" s="34"/>
      <c r="C944" s="34"/>
      <c r="D944" s="34"/>
      <c r="E944" s="34"/>
      <c r="F944" s="34"/>
      <c r="G944" s="34"/>
      <c r="H944" s="34"/>
      <c r="I944" s="159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2:26" ht="14.4" x14ac:dyDescent="0.3">
      <c r="B945" s="34"/>
      <c r="C945" s="34"/>
      <c r="D945" s="34"/>
      <c r="E945" s="34"/>
      <c r="F945" s="34"/>
      <c r="G945" s="34"/>
      <c r="H945" s="34"/>
      <c r="I945" s="159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2:26" ht="14.4" x14ac:dyDescent="0.3">
      <c r="B946" s="34"/>
      <c r="C946" s="34"/>
      <c r="D946" s="34"/>
      <c r="E946" s="34"/>
      <c r="F946" s="34"/>
      <c r="G946" s="34"/>
      <c r="H946" s="34"/>
      <c r="I946" s="159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2:26" ht="14.4" x14ac:dyDescent="0.3">
      <c r="B947" s="34"/>
      <c r="C947" s="34"/>
      <c r="D947" s="34"/>
      <c r="E947" s="34"/>
      <c r="F947" s="34"/>
      <c r="G947" s="34"/>
      <c r="H947" s="34"/>
      <c r="I947" s="159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2:26" ht="14.4" x14ac:dyDescent="0.3">
      <c r="B948" s="34"/>
      <c r="C948" s="34"/>
      <c r="D948" s="34"/>
      <c r="E948" s="34"/>
      <c r="F948" s="34"/>
      <c r="G948" s="34"/>
      <c r="H948" s="34"/>
      <c r="I948" s="159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2:26" ht="14.4" x14ac:dyDescent="0.3">
      <c r="B949" s="34"/>
      <c r="C949" s="34"/>
      <c r="D949" s="34"/>
      <c r="E949" s="34"/>
      <c r="F949" s="34"/>
      <c r="G949" s="34"/>
      <c r="H949" s="34"/>
      <c r="I949" s="159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2:26" ht="14.4" x14ac:dyDescent="0.3">
      <c r="B950" s="34"/>
      <c r="C950" s="34"/>
      <c r="D950" s="34"/>
      <c r="E950" s="34"/>
      <c r="F950" s="34"/>
      <c r="G950" s="34"/>
      <c r="H950" s="34"/>
      <c r="I950" s="159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2:26" ht="14.4" x14ac:dyDescent="0.3">
      <c r="B951" s="34"/>
      <c r="C951" s="34"/>
      <c r="D951" s="34"/>
      <c r="E951" s="34"/>
      <c r="F951" s="34"/>
      <c r="G951" s="34"/>
      <c r="H951" s="34"/>
      <c r="I951" s="159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2:26" ht="14.4" x14ac:dyDescent="0.3">
      <c r="B952" s="34"/>
      <c r="C952" s="34"/>
      <c r="D952" s="34"/>
      <c r="E952" s="34"/>
      <c r="F952" s="34"/>
      <c r="G952" s="34"/>
      <c r="H952" s="34"/>
      <c r="I952" s="159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2:26" ht="14.4" x14ac:dyDescent="0.3">
      <c r="B953" s="34"/>
      <c r="C953" s="34"/>
      <c r="D953" s="34"/>
      <c r="E953" s="34"/>
      <c r="F953" s="34"/>
      <c r="G953" s="34"/>
      <c r="H953" s="34"/>
      <c r="I953" s="159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2:26" ht="14.4" x14ac:dyDescent="0.3">
      <c r="B954" s="34"/>
      <c r="C954" s="34"/>
      <c r="D954" s="34"/>
      <c r="E954" s="34"/>
      <c r="F954" s="34"/>
      <c r="G954" s="34"/>
      <c r="H954" s="34"/>
      <c r="I954" s="159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2:26" ht="14.4" x14ac:dyDescent="0.3">
      <c r="B955" s="34"/>
      <c r="C955" s="34"/>
      <c r="D955" s="34"/>
      <c r="E955" s="34"/>
      <c r="F955" s="34"/>
      <c r="G955" s="34"/>
      <c r="H955" s="34"/>
      <c r="I955" s="159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2:26" ht="14.4" x14ac:dyDescent="0.3">
      <c r="B956" s="34"/>
      <c r="C956" s="34"/>
      <c r="D956" s="34"/>
      <c r="E956" s="34"/>
      <c r="F956" s="34"/>
      <c r="G956" s="34"/>
      <c r="H956" s="34"/>
      <c r="I956" s="159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2:26" ht="14.4" x14ac:dyDescent="0.3">
      <c r="B957" s="34"/>
      <c r="C957" s="34"/>
      <c r="D957" s="34"/>
      <c r="E957" s="34"/>
      <c r="F957" s="34"/>
      <c r="G957" s="34"/>
      <c r="H957" s="34"/>
      <c r="I957" s="159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2:26" ht="14.4" x14ac:dyDescent="0.3">
      <c r="B958" s="34"/>
      <c r="C958" s="34"/>
      <c r="D958" s="34"/>
      <c r="E958" s="34"/>
      <c r="F958" s="34"/>
      <c r="G958" s="34"/>
      <c r="H958" s="34"/>
      <c r="I958" s="159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2:26" ht="14.4" x14ac:dyDescent="0.3">
      <c r="B959" s="34"/>
      <c r="C959" s="34"/>
      <c r="D959" s="34"/>
      <c r="E959" s="34"/>
      <c r="F959" s="34"/>
      <c r="G959" s="34"/>
      <c r="H959" s="34"/>
      <c r="I959" s="159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2:26" ht="14.4" x14ac:dyDescent="0.3">
      <c r="B960" s="34"/>
      <c r="C960" s="34"/>
      <c r="D960" s="34"/>
      <c r="E960" s="34"/>
      <c r="F960" s="34"/>
      <c r="G960" s="34"/>
      <c r="H960" s="34"/>
      <c r="I960" s="159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2:26" ht="14.4" x14ac:dyDescent="0.3">
      <c r="B961" s="34"/>
      <c r="C961" s="34"/>
      <c r="D961" s="34"/>
      <c r="E961" s="34"/>
      <c r="F961" s="34"/>
      <c r="G961" s="34"/>
      <c r="H961" s="34"/>
      <c r="I961" s="159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2:26" ht="14.4" x14ac:dyDescent="0.3">
      <c r="B962" s="34"/>
      <c r="C962" s="34"/>
      <c r="D962" s="34"/>
      <c r="E962" s="34"/>
      <c r="F962" s="34"/>
      <c r="G962" s="34"/>
      <c r="H962" s="34"/>
      <c r="I962" s="159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2:26" ht="14.4" x14ac:dyDescent="0.3">
      <c r="B963" s="34"/>
      <c r="C963" s="34"/>
      <c r="D963" s="34"/>
      <c r="E963" s="34"/>
      <c r="F963" s="34"/>
      <c r="G963" s="34"/>
      <c r="H963" s="34"/>
      <c r="I963" s="159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2:26" ht="14.4" x14ac:dyDescent="0.3">
      <c r="B964" s="34"/>
      <c r="C964" s="34"/>
      <c r="D964" s="34"/>
      <c r="E964" s="34"/>
      <c r="F964" s="34"/>
      <c r="G964" s="34"/>
      <c r="H964" s="34"/>
      <c r="I964" s="159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2:26" ht="14.4" x14ac:dyDescent="0.3">
      <c r="B965" s="34"/>
      <c r="C965" s="34"/>
      <c r="D965" s="34"/>
      <c r="E965" s="34"/>
      <c r="F965" s="34"/>
      <c r="G965" s="34"/>
      <c r="H965" s="34"/>
      <c r="I965" s="159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2:26" ht="14.4" x14ac:dyDescent="0.3">
      <c r="B966" s="34"/>
      <c r="C966" s="34"/>
      <c r="D966" s="34"/>
      <c r="E966" s="34"/>
      <c r="F966" s="34"/>
      <c r="G966" s="34"/>
      <c r="H966" s="34"/>
      <c r="I966" s="159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2:26" ht="14.4" x14ac:dyDescent="0.3">
      <c r="B967" s="34"/>
      <c r="C967" s="34"/>
      <c r="D967" s="34"/>
      <c r="E967" s="34"/>
      <c r="F967" s="34"/>
      <c r="G967" s="34"/>
      <c r="H967" s="34"/>
      <c r="I967" s="159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2:26" ht="14.4" x14ac:dyDescent="0.3">
      <c r="B968" s="34"/>
      <c r="C968" s="34"/>
      <c r="D968" s="34"/>
      <c r="E968" s="34"/>
      <c r="F968" s="34"/>
      <c r="G968" s="34"/>
      <c r="H968" s="34"/>
      <c r="I968" s="159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2:26" ht="14.4" x14ac:dyDescent="0.3">
      <c r="B969" s="34"/>
      <c r="C969" s="34"/>
      <c r="D969" s="34"/>
      <c r="E969" s="34"/>
      <c r="F969" s="34"/>
      <c r="G969" s="34"/>
      <c r="H969" s="34"/>
      <c r="I969" s="159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2:26" ht="14.4" x14ac:dyDescent="0.3">
      <c r="B970" s="34"/>
      <c r="C970" s="34"/>
      <c r="D970" s="34"/>
      <c r="E970" s="34"/>
      <c r="F970" s="34"/>
      <c r="G970" s="34"/>
      <c r="H970" s="34"/>
      <c r="I970" s="159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2:26" ht="14.4" x14ac:dyDescent="0.3">
      <c r="B971" s="34"/>
      <c r="C971" s="34"/>
      <c r="D971" s="34"/>
      <c r="E971" s="34"/>
      <c r="F971" s="34"/>
      <c r="G971" s="34"/>
      <c r="H971" s="34"/>
      <c r="I971" s="159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2:26" ht="14.4" x14ac:dyDescent="0.3">
      <c r="B972" s="34"/>
      <c r="C972" s="34"/>
      <c r="D972" s="34"/>
      <c r="E972" s="34"/>
      <c r="F972" s="34"/>
      <c r="G972" s="34"/>
      <c r="H972" s="34"/>
      <c r="I972" s="159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2:26" ht="14.4" x14ac:dyDescent="0.3">
      <c r="B973" s="34"/>
      <c r="C973" s="34"/>
      <c r="D973" s="34"/>
      <c r="E973" s="34"/>
      <c r="F973" s="34"/>
      <c r="G973" s="34"/>
      <c r="H973" s="34"/>
      <c r="I973" s="159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2:26" ht="14.4" x14ac:dyDescent="0.3">
      <c r="B974" s="34"/>
      <c r="C974" s="34"/>
      <c r="D974" s="34"/>
      <c r="E974" s="34"/>
      <c r="F974" s="34"/>
      <c r="G974" s="34"/>
      <c r="H974" s="34"/>
      <c r="I974" s="159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2:26" ht="14.4" x14ac:dyDescent="0.3">
      <c r="B975" s="34"/>
      <c r="C975" s="34"/>
      <c r="D975" s="34"/>
      <c r="E975" s="34"/>
      <c r="F975" s="34"/>
      <c r="G975" s="34"/>
      <c r="H975" s="34"/>
      <c r="I975" s="159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2:26" ht="14.4" x14ac:dyDescent="0.3">
      <c r="B976" s="34"/>
      <c r="C976" s="34"/>
      <c r="D976" s="34"/>
      <c r="E976" s="34"/>
      <c r="F976" s="34"/>
      <c r="G976" s="34"/>
      <c r="H976" s="34"/>
      <c r="I976" s="159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2:26" ht="14.4" x14ac:dyDescent="0.3">
      <c r="B977" s="34"/>
      <c r="C977" s="34"/>
      <c r="D977" s="34"/>
      <c r="E977" s="34"/>
      <c r="F977" s="34"/>
      <c r="G977" s="34"/>
      <c r="H977" s="34"/>
      <c r="I977" s="159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2:26" ht="14.4" x14ac:dyDescent="0.3">
      <c r="B978" s="34"/>
      <c r="C978" s="34"/>
      <c r="D978" s="34"/>
      <c r="E978" s="34"/>
      <c r="F978" s="34"/>
      <c r="G978" s="34"/>
      <c r="H978" s="34"/>
      <c r="I978" s="159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2:26" ht="14.4" x14ac:dyDescent="0.3">
      <c r="B979" s="34"/>
      <c r="C979" s="34"/>
      <c r="D979" s="34"/>
      <c r="E979" s="34"/>
      <c r="F979" s="34"/>
      <c r="G979" s="34"/>
      <c r="H979" s="34"/>
      <c r="I979" s="159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2:26" ht="14.4" x14ac:dyDescent="0.3">
      <c r="B980" s="34"/>
      <c r="C980" s="34"/>
      <c r="D980" s="34"/>
      <c r="E980" s="34"/>
      <c r="F980" s="34"/>
      <c r="G980" s="34"/>
      <c r="H980" s="34"/>
      <c r="I980" s="159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2:26" ht="14.4" x14ac:dyDescent="0.3">
      <c r="B981" s="34"/>
      <c r="C981" s="34"/>
      <c r="D981" s="34"/>
      <c r="E981" s="34"/>
      <c r="F981" s="34"/>
      <c r="G981" s="34"/>
      <c r="H981" s="34"/>
      <c r="I981" s="159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2:26" ht="14.4" x14ac:dyDescent="0.3">
      <c r="B982" s="34"/>
      <c r="C982" s="34"/>
      <c r="D982" s="34"/>
      <c r="E982" s="34"/>
      <c r="F982" s="34"/>
      <c r="G982" s="34"/>
      <c r="H982" s="34"/>
      <c r="I982" s="159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2:26" ht="14.4" x14ac:dyDescent="0.3">
      <c r="B983" s="34"/>
      <c r="C983" s="34"/>
      <c r="D983" s="34"/>
      <c r="E983" s="34"/>
      <c r="F983" s="34"/>
      <c r="G983" s="34"/>
      <c r="H983" s="34"/>
      <c r="I983" s="159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2:26" ht="14.4" x14ac:dyDescent="0.3">
      <c r="B984" s="34"/>
      <c r="C984" s="34"/>
      <c r="D984" s="34"/>
      <c r="E984" s="34"/>
      <c r="F984" s="34"/>
      <c r="G984" s="34"/>
      <c r="H984" s="34"/>
      <c r="I984" s="159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2:26" ht="14.4" x14ac:dyDescent="0.3">
      <c r="B985" s="34"/>
      <c r="C985" s="34"/>
      <c r="D985" s="34"/>
      <c r="E985" s="34"/>
      <c r="F985" s="34"/>
      <c r="G985" s="34"/>
      <c r="H985" s="34"/>
      <c r="I985" s="159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2:26" ht="14.4" x14ac:dyDescent="0.3">
      <c r="B986" s="34"/>
      <c r="C986" s="34"/>
      <c r="D986" s="34"/>
      <c r="E986" s="34"/>
      <c r="F986" s="34"/>
      <c r="G986" s="34"/>
      <c r="H986" s="34"/>
      <c r="I986" s="159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2:26" ht="14.4" x14ac:dyDescent="0.3">
      <c r="B987" s="34"/>
      <c r="C987" s="34"/>
      <c r="D987" s="34"/>
      <c r="E987" s="34"/>
      <c r="F987" s="34"/>
      <c r="G987" s="34"/>
      <c r="H987" s="34"/>
      <c r="I987" s="159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2:26" ht="14.4" x14ac:dyDescent="0.3">
      <c r="B988" s="34"/>
      <c r="C988" s="34"/>
      <c r="D988" s="34"/>
      <c r="E988" s="34"/>
      <c r="F988" s="34"/>
      <c r="G988" s="34"/>
      <c r="H988" s="34"/>
      <c r="I988" s="159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2:26" ht="14.4" x14ac:dyDescent="0.3">
      <c r="B989" s="34"/>
      <c r="C989" s="34"/>
      <c r="D989" s="34"/>
      <c r="E989" s="34"/>
      <c r="F989" s="34"/>
      <c r="G989" s="34"/>
      <c r="H989" s="34"/>
      <c r="I989" s="159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2:26" ht="14.4" x14ac:dyDescent="0.3">
      <c r="B990" s="34"/>
      <c r="C990" s="34"/>
      <c r="D990" s="34"/>
      <c r="E990" s="34"/>
      <c r="F990" s="34"/>
      <c r="G990" s="34"/>
      <c r="H990" s="34"/>
      <c r="I990" s="159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2:26" ht="14.4" x14ac:dyDescent="0.3">
      <c r="B991" s="34"/>
      <c r="C991" s="34"/>
      <c r="D991" s="34"/>
      <c r="E991" s="34"/>
      <c r="F991" s="34"/>
      <c r="G991" s="34"/>
      <c r="H991" s="34"/>
      <c r="I991" s="159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2:26" ht="14.4" x14ac:dyDescent="0.3">
      <c r="B992" s="34"/>
      <c r="C992" s="34"/>
      <c r="D992" s="34"/>
      <c r="E992" s="34"/>
      <c r="F992" s="34"/>
      <c r="G992" s="34"/>
      <c r="H992" s="34"/>
      <c r="I992" s="159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2:26" ht="14.4" x14ac:dyDescent="0.3">
      <c r="B993" s="34"/>
      <c r="C993" s="34"/>
      <c r="D993" s="34"/>
      <c r="E993" s="34"/>
      <c r="F993" s="34"/>
      <c r="G993" s="34"/>
      <c r="H993" s="34"/>
      <c r="I993" s="159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2:26" ht="14.4" x14ac:dyDescent="0.3">
      <c r="B994" s="34"/>
      <c r="C994" s="34"/>
      <c r="D994" s="34"/>
      <c r="E994" s="34"/>
      <c r="F994" s="34"/>
      <c r="G994" s="34"/>
      <c r="H994" s="34"/>
      <c r="I994" s="159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2:26" ht="14.4" x14ac:dyDescent="0.3">
      <c r="B995" s="34"/>
      <c r="C995" s="34"/>
      <c r="D995" s="34"/>
      <c r="E995" s="34"/>
      <c r="F995" s="34"/>
      <c r="G995" s="34"/>
      <c r="H995" s="34"/>
      <c r="I995" s="159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2:26" ht="14.4" x14ac:dyDescent="0.3">
      <c r="B996" s="34"/>
      <c r="C996" s="34"/>
      <c r="D996" s="34"/>
      <c r="E996" s="34"/>
      <c r="F996" s="34"/>
      <c r="G996" s="34"/>
      <c r="H996" s="34"/>
      <c r="I996" s="159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2:26" ht="14.4" x14ac:dyDescent="0.3">
      <c r="B997" s="34"/>
      <c r="C997" s="34"/>
      <c r="D997" s="34"/>
      <c r="E997" s="34"/>
      <c r="F997" s="34"/>
      <c r="G997" s="34"/>
      <c r="H997" s="34"/>
      <c r="I997" s="159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2:26" ht="14.4" x14ac:dyDescent="0.3">
      <c r="B998" s="34"/>
      <c r="C998" s="34"/>
      <c r="D998" s="34"/>
      <c r="E998" s="34"/>
      <c r="F998" s="34"/>
      <c r="G998" s="34"/>
      <c r="H998" s="34"/>
      <c r="I998" s="159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2:26" ht="14.4" x14ac:dyDescent="0.3">
      <c r="B999" s="34"/>
      <c r="C999" s="34"/>
      <c r="D999" s="34"/>
      <c r="E999" s="34"/>
      <c r="F999" s="34"/>
      <c r="G999" s="34"/>
      <c r="H999" s="34"/>
      <c r="I999" s="159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2:26" ht="14.4" x14ac:dyDescent="0.3">
      <c r="B1000" s="34"/>
      <c r="C1000" s="34"/>
      <c r="D1000" s="34"/>
      <c r="E1000" s="34"/>
      <c r="F1000" s="34"/>
      <c r="G1000" s="34"/>
      <c r="H1000" s="34"/>
      <c r="I1000" s="159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  <row r="1001" spans="2:26" ht="14.4" x14ac:dyDescent="0.3">
      <c r="B1001" s="34"/>
      <c r="C1001" s="34"/>
      <c r="D1001" s="34"/>
      <c r="E1001" s="34"/>
      <c r="F1001" s="34"/>
      <c r="G1001" s="34"/>
      <c r="H1001" s="34"/>
      <c r="I1001" s="159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</row>
    <row r="1002" spans="2:26" ht="14.4" x14ac:dyDescent="0.3">
      <c r="B1002" s="34"/>
      <c r="C1002" s="34"/>
      <c r="D1002" s="34"/>
      <c r="E1002" s="34"/>
      <c r="F1002" s="34"/>
      <c r="G1002" s="34"/>
      <c r="H1002" s="34"/>
      <c r="I1002" s="159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</row>
    <row r="1003" spans="2:26" ht="14.4" x14ac:dyDescent="0.3">
      <c r="B1003" s="34"/>
      <c r="C1003" s="34"/>
      <c r="D1003" s="34"/>
      <c r="E1003" s="34"/>
      <c r="F1003" s="34"/>
      <c r="G1003" s="34"/>
      <c r="H1003" s="34"/>
      <c r="I1003" s="159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</row>
    <row r="1004" spans="2:26" ht="14.4" x14ac:dyDescent="0.3">
      <c r="B1004" s="34"/>
      <c r="C1004" s="34"/>
      <c r="D1004" s="34"/>
      <c r="E1004" s="34"/>
      <c r="F1004" s="34"/>
      <c r="G1004" s="34"/>
      <c r="H1004" s="34"/>
      <c r="I1004" s="159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</row>
    <row r="1005" spans="2:26" ht="14.4" x14ac:dyDescent="0.3">
      <c r="B1005" s="34"/>
      <c r="C1005" s="34"/>
      <c r="D1005" s="34"/>
      <c r="E1005" s="34"/>
      <c r="F1005" s="34"/>
      <c r="G1005" s="34"/>
      <c r="H1005" s="34"/>
      <c r="I1005" s="159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</row>
  </sheetData>
  <sheetProtection algorithmName="SHA-512" hashValue="mMOOQFPmzUS3mCONyOzRoXL9WwnszLvkRHYt7BiySo8fNHFbSt4Zoclyff1h7+9iN+TZKFHM22qS3OmNUVYjFw==" saltValue="yWb0mzrUtQBO9h3TOa1tSg==" spinCount="100000" sheet="1" objects="1" scenarios="1" formatColumns="0" insertRows="0"/>
  <protectedRanges>
    <protectedRange sqref="Y17:Y20 Y23:Y26 Y29:Y32 Y35:Y38 Y41:Y44 Y47:Y50 Y53:Y56 Y59:Y62 Y65:Y68 Y71:Y74 Y77:Y80 Y83:Y86 Y89:Y92 Y95:Y98 Y101" name="Range5"/>
    <protectedRange sqref="Q77:W80 Q83:W86 C83:D86 C89:D92 Q89:W92 Q95:W98 C95:D98 C104:C105 X103 H83:J86 H89:J92 H95:J98 L83:O86 L89:O92 L95:O98" name="Range2"/>
    <protectedRange sqref="C17:O17 Q17:W20 Q23:W26 C23:D26 C29:D32 Q29:W32 Q35:W38 C35:D38 C41:D44 Q41:W44 Q47:W50 C47:D50 C53:D56 Q53:W56 Q59:W62 C59:D62 C65:D68 Q65:W68 Q71:W74 C71:D74 C77:D80 C18:D20 G18:J20 H23:J26 H29:J32 H35:J38 H41:J44 H47:J50 H53:J56 H59:J62 H65:J68 H71:J74 H77:J80 E18:F98 G21:G98 L18:O20 L23:O26 L29:O32 L35:O38 L41:O44 L47:O50 L53:O56 L59:O62 L65:O68 L71:O74 L77:O80 K18:K98" name="Range1"/>
    <protectedRange sqref="P17:P20 P23:P26 P29:P32 P35:P38 P41:P44 P47:P50 P53:P56 P59:P62 P65:P68 P71:P74 P77:P80 P83:P86 P89:P92 P95:P98" name="Range3"/>
    <protectedRange sqref="P16 X17:X20 X23:X26 X29:X32 X35:X38 X41:X44 X47:X50 X53:X56 X59:X62 X65:X68 X71:X74 X77:X80 X83:X86 X89:X92 X95:X98" name="Range4"/>
  </protectedRanges>
  <mergeCells count="4">
    <mergeCell ref="Q12:W12"/>
    <mergeCell ref="H3:Q8"/>
    <mergeCell ref="C12:M12"/>
    <mergeCell ref="N12:O12"/>
  </mergeCells>
  <dataValidations xWindow="521" yWindow="565" count="8">
    <dataValidation allowBlank="1" showInputMessage="1" showErrorMessage="1" prompt="Please indicate the portfolio duration (if applicable)." sqref="D104:E104" xr:uid="{63F15E6B-4BE4-43A8-B876-437B66CA375A}"/>
    <dataValidation allowBlank="1" showErrorMessage="1" sqref="B1:B11 A12:XFD13 B14:B1048576" xr:uid="{37E32AA2-A228-4FB0-956C-06D5C5BF4B5F}"/>
    <dataValidation type="decimal" allowBlank="1" showErrorMessage="1" prompt="Please indicate the portfolio duration (if applicable)." sqref="C104" xr:uid="{8FB25F13-468A-46AC-9C7B-4181BC87C556}">
      <formula1>-999999999999</formula1>
      <formula2>999999999999</formula2>
    </dataValidation>
    <dataValidation type="decimal" allowBlank="1" showInputMessage="1" showErrorMessage="1" errorTitle="Error" error="Please enter numerical values" sqref="X103" xr:uid="{54A675A5-921C-4B97-B710-2F1118395874}">
      <formula1>0</formula1>
      <formula2>1000000000000000000</formula2>
    </dataValidation>
    <dataValidation type="decimal" allowBlank="1" showInputMessage="1" showErrorMessage="1" errorTitle="Error" error="Please enter numerical values" sqref="D17:D20 J17:J20 L17:L20 Q17:W20 D23:D26 J23:J26 L23:L26 Q23:W26 D29:D32 J29:J32 L29:L32 Q29:W32 D35:D38 J35:J38 L35:L38 Q35:W38 D41:D44 J41:J44 L41:L44 Q41:W44 D47:D50 J47:J50 L47:L50 Q47:W50 D53:D56 J53:J56 L53:L56 Q53:W56 D59:D62 J59:J62 L59:L62 Q59:W62 D65:D68 J65:J68 L65:L68 Q65:W68 D71:D74 J71:J74 L71:L74 Q71:W74 D77:D80 J77:J80 L77:L80 Q77:W80 D83:D86 J83:J86 L83:L86 Q83:W86 D89:D92 J89:J92 L89:L92 Q89:W92 D95:D98 J95:J98 L95:L98 Q95:W98" xr:uid="{E1866A01-C215-40D2-B068-AF04AE10BF62}">
      <formula1>-100000000000000000</formula1>
      <formula2>1000000000000000000</formula2>
    </dataValidation>
    <dataValidation type="decimal" allowBlank="1" showInputMessage="1" showErrorMessage="1" errorTitle="Error" error="Please enter numerical values" sqref="M17:O20 M23:O26 M29:O32 M35:O38 M41:O44 M47:O50 M53:O56 M59:O62 M65:O68 M71:O74 M77:O80 M83:O86 M89:O92 M95:O98" xr:uid="{D6D8D54B-2863-40F3-B882-47321211A7CE}">
      <formula1>-1000000000000000000</formula1>
      <formula2>1000000000000000000</formula2>
    </dataValidation>
    <dataValidation type="decimal" allowBlank="1" showInputMessage="1" showErrorMessage="1" sqref="P17:P20 X17:X20 P23:P26 X23:X26 P29:P32 X29:X32 P35:P38 X35:X38 P41:P44 X41:X44 P47:P50 X47:X50 P53:P56 X53:X56 P59:P62 X59:X62 P65:P68 X65:X68 P71:P74 X71:X74 P77:P80 X77:X80 P83:P86 X83:X86 P89:P92 X89:X92 P95:P98 X95:X98" xr:uid="{A7A53BFF-F6E8-4ED3-A0F5-8224688110B4}">
      <formula1>-1E+23</formula1>
      <formula2>1E+24</formula2>
    </dataValidation>
    <dataValidation type="decimal" allowBlank="1" showInputMessage="1" showErrorMessage="1" sqref="C105" xr:uid="{5B4D40AB-FC66-47DB-85EF-6DD34711F25C}">
      <formula1>-1000000000000000000</formula1>
      <formula2>10000000000000000000</formula2>
    </dataValidation>
  </dataValidations>
  <pageMargins left="0.25" right="0.25" top="0.75" bottom="0.75" header="0.3" footer="0.3"/>
  <pageSetup paperSize="5" scale="31" orientation="landscape" r:id="rId1"/>
  <headerFooter>
    <oddFooter>&amp;CPage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xWindow="521" yWindow="565" count="5">
        <x14:dataValidation type="date" operator="greaterThanOrEqual" allowBlank="1" showErrorMessage="1" errorTitle="Error" error="Maturity  date must be greater than or equal to the relevant date of the report." xr:uid="{FDE52E54-F23F-4EE1-AB49-0B921C478C7D}">
          <x14:formula1>
            <xm:f>'Cover Sheet'!$B$7</xm:f>
          </x14:formula1>
          <xm:sqref>I89:I92 I17:I20 I23:I26 I29:I32 I35:I38 I41:I44 I47:I50 I53:I56 I59:I62 I65:I68 I71:I74 I77:I80 I83:I86 I95:I98</xm:sqref>
        </x14:dataValidation>
        <x14:dataValidation type="list" allowBlank="1" showInputMessage="1" showErrorMessage="1" error="Please use drop down menu" xr:uid="{A5506782-731A-49E1-A902-E60F78494B2E}">
          <x14:formula1>
            <xm:f>'Data Validation'!$H$12:$H$14</xm:f>
          </x14:formula1>
          <xm:sqref>E17:E20 E23:E26 E29:E32 E35:E38 E41:E44 E47:E50 E53:E56 E59:E62 E65:E68 E71:E74 E77:E80 E83:E86 E89:E92 E95:E98</xm:sqref>
        </x14:dataValidation>
        <x14:dataValidation type="list" allowBlank="1" showInputMessage="1" showErrorMessage="1" error="Please use drop down menu" xr:uid="{54062DC8-FC7B-4FE4-B22A-48F0D60A38A8}">
          <x14:formula1>
            <xm:f>'Data Validation'!$D$22:$D$23</xm:f>
          </x14:formula1>
          <xm:sqref>G17:G20 G23:G26 G29:G32 G35:G38 G41:G44 G47:G50 G53:G56 G59:G62 G65:G68 G71:G74 G77:G80 G83:G86 G89:G92 G95:G98</xm:sqref>
        </x14:dataValidation>
        <x14:dataValidation type="list" allowBlank="1" showInputMessage="1" showErrorMessage="1" errorTitle="Error" error="Please use drop down menu" xr:uid="{B6C11CBF-2D59-42BB-A112-D0E7F65D45DC}">
          <x14:formula1>
            <xm:f>'Data Validation'!$L$5:$L$12</xm:f>
          </x14:formula1>
          <xm:sqref>K17:K20 K95:K98 K89:K92 K83:K86 K77:K80 K71:K74 K65:K68 K59:K62 K53:K56 K47:K50 K41:K44 K35:K38 K23:K26 K29:K32</xm:sqref>
        </x14:dataValidation>
        <x14:dataValidation type="list" allowBlank="1" showInputMessage="1" showErrorMessage="1" error="Please use drop down menu" xr:uid="{C9747431-C0D2-46F0-8D3B-0107AF81287C}">
          <x14:formula1>
            <xm:f>'Data Validation'!$D$62:$D$64</xm:f>
          </x14:formula1>
          <xm:sqref>F17:F20 F23:F26 F29:F32 F35:F38 F41:F44 F47:F50 F53:F56 F59:F62 F65:F68 F71:F74 F77:F80 F83:F86 F89:F92 F95:F98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0"/>
  <sheetViews>
    <sheetView topLeftCell="A10" zoomScaleNormal="100" zoomScaleSheetLayoutView="100" workbookViewId="0">
      <selection activeCell="B1" sqref="B1"/>
    </sheetView>
  </sheetViews>
  <sheetFormatPr defaultColWidth="11.44140625" defaultRowHeight="14.4" x14ac:dyDescent="0.3"/>
  <cols>
    <col min="1" max="1" width="5" style="201" bestFit="1" customWidth="1"/>
    <col min="2" max="2" width="42.5546875" style="90" customWidth="1"/>
    <col min="3" max="3" width="28" style="91" customWidth="1"/>
    <col min="4" max="4" width="26.33203125" style="91" customWidth="1"/>
    <col min="5" max="6" width="14.6640625" style="92" customWidth="1"/>
    <col min="7" max="12" width="14.6640625" style="91" customWidth="1"/>
    <col min="13" max="16384" width="11.44140625" style="91"/>
  </cols>
  <sheetData>
    <row r="1" spans="1:13" x14ac:dyDescent="0.3">
      <c r="B1" s="32" t="s">
        <v>0</v>
      </c>
    </row>
    <row r="2" spans="1:13" ht="15" thickBot="1" x14ac:dyDescent="0.35">
      <c r="B2" s="90" t="s">
        <v>332</v>
      </c>
      <c r="L2" s="93" t="s">
        <v>117</v>
      </c>
    </row>
    <row r="3" spans="1:13" ht="15" customHeight="1" x14ac:dyDescent="0.3">
      <c r="E3" s="427" t="s">
        <v>7</v>
      </c>
      <c r="F3" s="428"/>
      <c r="G3" s="428"/>
      <c r="H3" s="428"/>
      <c r="I3" s="428"/>
      <c r="J3" s="428"/>
      <c r="K3" s="428"/>
      <c r="L3" s="429"/>
      <c r="M3" s="94"/>
    </row>
    <row r="4" spans="1:13" ht="15" customHeight="1" x14ac:dyDescent="0.3">
      <c r="B4" s="95"/>
      <c r="E4" s="430"/>
      <c r="F4" s="431"/>
      <c r="G4" s="431"/>
      <c r="H4" s="431"/>
      <c r="I4" s="431"/>
      <c r="J4" s="431"/>
      <c r="K4" s="431"/>
      <c r="L4" s="432"/>
      <c r="M4" s="94"/>
    </row>
    <row r="5" spans="1:13" ht="15" customHeight="1" x14ac:dyDescent="0.3">
      <c r="B5" s="36" t="s">
        <v>8</v>
      </c>
      <c r="C5" s="37">
        <f>VLOOKUP(B5,'Cover Sheet'!$A$5:$B$15,2,FALSE)</f>
        <v>0</v>
      </c>
      <c r="D5" s="209"/>
      <c r="E5" s="430"/>
      <c r="F5" s="431"/>
      <c r="G5" s="431"/>
      <c r="H5" s="431"/>
      <c r="I5" s="431"/>
      <c r="J5" s="431"/>
      <c r="K5" s="431"/>
      <c r="L5" s="432"/>
      <c r="M5" s="94"/>
    </row>
    <row r="6" spans="1:13" ht="15" customHeight="1" x14ac:dyDescent="0.3">
      <c r="B6" s="36" t="s">
        <v>10</v>
      </c>
      <c r="C6" s="37">
        <f>VLOOKUP(B6,'Cover Sheet'!$A$5:$B$15,2,FALSE)</f>
        <v>0</v>
      </c>
      <c r="D6" s="209"/>
      <c r="E6" s="430"/>
      <c r="F6" s="431"/>
      <c r="G6" s="431"/>
      <c r="H6" s="431"/>
      <c r="I6" s="431"/>
      <c r="J6" s="431"/>
      <c r="K6" s="431"/>
      <c r="L6" s="432"/>
      <c r="M6" s="94"/>
    </row>
    <row r="7" spans="1:13" ht="15" customHeight="1" x14ac:dyDescent="0.3">
      <c r="B7" s="36" t="s">
        <v>96</v>
      </c>
      <c r="C7" s="153">
        <f>VLOOKUP(B7,'Cover Sheet'!$A$5:$B$15,2,FALSE)</f>
        <v>0</v>
      </c>
      <c r="D7" s="210"/>
      <c r="E7" s="430"/>
      <c r="F7" s="431"/>
      <c r="G7" s="431"/>
      <c r="H7" s="431"/>
      <c r="I7" s="431"/>
      <c r="J7" s="431"/>
      <c r="K7" s="431"/>
      <c r="L7" s="432"/>
      <c r="M7" s="94"/>
    </row>
    <row r="8" spans="1:13" ht="15" customHeight="1" x14ac:dyDescent="0.3">
      <c r="B8" s="36" t="s">
        <v>366</v>
      </c>
      <c r="C8" s="37">
        <f>VLOOKUP(B8,'Cover Sheet'!$A$5:$B$15,2,FALSE)</f>
        <v>0</v>
      </c>
      <c r="D8" s="209"/>
      <c r="E8" s="430"/>
      <c r="F8" s="431"/>
      <c r="G8" s="431"/>
      <c r="H8" s="431"/>
      <c r="I8" s="431"/>
      <c r="J8" s="431"/>
      <c r="K8" s="431"/>
      <c r="L8" s="432"/>
      <c r="M8" s="94"/>
    </row>
    <row r="9" spans="1:13" ht="15" customHeight="1" x14ac:dyDescent="0.3">
      <c r="B9" s="36" t="s">
        <v>12</v>
      </c>
      <c r="C9" s="153">
        <f>VLOOKUP(B9,'Cover Sheet'!$A$5:$B$15,2,FALSE)</f>
        <v>0</v>
      </c>
      <c r="D9" s="210"/>
      <c r="E9" s="430"/>
      <c r="F9" s="431"/>
      <c r="G9" s="431"/>
      <c r="H9" s="431"/>
      <c r="I9" s="431"/>
      <c r="J9" s="431"/>
      <c r="K9" s="431"/>
      <c r="L9" s="432"/>
      <c r="M9" s="94"/>
    </row>
    <row r="10" spans="1:13" ht="15" customHeight="1" thickBot="1" x14ac:dyDescent="0.35">
      <c r="B10" s="32" t="s">
        <v>261</v>
      </c>
      <c r="C10" s="37">
        <f>VLOOKUP(B10,'Cover Sheet'!$A$5:$B$15,2,FALSE)</f>
        <v>0</v>
      </c>
      <c r="D10" s="209"/>
      <c r="E10" s="433"/>
      <c r="F10" s="434"/>
      <c r="G10" s="434"/>
      <c r="H10" s="434"/>
      <c r="I10" s="434"/>
      <c r="J10" s="434"/>
      <c r="K10" s="434"/>
      <c r="L10" s="435"/>
    </row>
    <row r="11" spans="1:13" ht="26.4" thickBot="1" x14ac:dyDescent="0.35">
      <c r="B11" s="32"/>
      <c r="C11" s="63"/>
      <c r="D11" s="63"/>
      <c r="E11" s="208"/>
      <c r="F11" s="208"/>
      <c r="G11" s="208"/>
      <c r="H11" s="208"/>
      <c r="I11" s="208"/>
      <c r="J11" s="208"/>
      <c r="K11" s="208"/>
    </row>
    <row r="12" spans="1:13" s="98" customFormat="1" ht="15.75" customHeight="1" thickBot="1" x14ac:dyDescent="0.35">
      <c r="A12" s="202"/>
      <c r="B12" s="96"/>
      <c r="C12" s="420" t="s">
        <v>118</v>
      </c>
      <c r="D12" s="421"/>
      <c r="E12" s="424" t="s">
        <v>119</v>
      </c>
      <c r="F12" s="425"/>
      <c r="G12" s="425"/>
      <c r="H12" s="425"/>
      <c r="I12" s="425"/>
      <c r="J12" s="425"/>
      <c r="K12" s="425"/>
      <c r="L12" s="426"/>
    </row>
    <row r="13" spans="1:13" ht="15" thickBot="1" x14ac:dyDescent="0.35">
      <c r="B13" s="99"/>
      <c r="C13" s="422"/>
      <c r="D13" s="423"/>
      <c r="E13" s="436" t="s">
        <v>116</v>
      </c>
      <c r="F13" s="437"/>
      <c r="G13" s="436" t="s">
        <v>15</v>
      </c>
      <c r="H13" s="437"/>
      <c r="I13" s="438" t="s">
        <v>341</v>
      </c>
      <c r="J13" s="438"/>
      <c r="K13" s="438" t="s">
        <v>342</v>
      </c>
      <c r="L13" s="439"/>
    </row>
    <row r="14" spans="1:13" ht="15" thickBot="1" x14ac:dyDescent="0.35">
      <c r="B14" s="99"/>
      <c r="C14" s="97" t="s">
        <v>400</v>
      </c>
      <c r="D14" s="97" t="s">
        <v>401</v>
      </c>
      <c r="E14" s="282" t="s">
        <v>402</v>
      </c>
      <c r="F14" s="280" t="s">
        <v>401</v>
      </c>
      <c r="G14" s="280" t="s">
        <v>400</v>
      </c>
      <c r="H14" s="280" t="s">
        <v>401</v>
      </c>
      <c r="I14" s="280" t="s">
        <v>400</v>
      </c>
      <c r="J14" s="280" t="s">
        <v>401</v>
      </c>
      <c r="K14" s="280" t="s">
        <v>400</v>
      </c>
      <c r="L14" s="281" t="s">
        <v>401</v>
      </c>
    </row>
    <row r="15" spans="1:13" x14ac:dyDescent="0.3">
      <c r="A15" s="201">
        <v>6000</v>
      </c>
      <c r="B15" s="90" t="s">
        <v>120</v>
      </c>
      <c r="C15" s="289"/>
      <c r="D15" s="289"/>
      <c r="E15" s="310">
        <f>G15+I15+K15</f>
        <v>0</v>
      </c>
      <c r="F15" s="310">
        <f>H15+J15+L15</f>
        <v>0</v>
      </c>
      <c r="G15" s="289"/>
      <c r="H15" s="289"/>
      <c r="I15" s="289"/>
      <c r="J15" s="289"/>
      <c r="K15" s="289"/>
      <c r="L15" s="289"/>
    </row>
    <row r="16" spans="1:13" x14ac:dyDescent="0.3">
      <c r="A16" s="201">
        <v>6100</v>
      </c>
      <c r="B16" s="90" t="s">
        <v>121</v>
      </c>
      <c r="C16" s="312">
        <f>SUM(C17:C21)</f>
        <v>0</v>
      </c>
      <c r="D16" s="312">
        <f>SUM(D17:D21)</f>
        <v>0</v>
      </c>
      <c r="E16" s="310">
        <f t="shared" ref="E16:E22" si="0">G16+I16+K16</f>
        <v>0</v>
      </c>
      <c r="F16" s="310">
        <f t="shared" ref="F16:F22" si="1">H16+J16+L16</f>
        <v>0</v>
      </c>
      <c r="G16" s="296">
        <f t="shared" ref="G16:L16" si="2">SUM(G17:G21)</f>
        <v>0</v>
      </c>
      <c r="H16" s="296">
        <f t="shared" si="2"/>
        <v>0</v>
      </c>
      <c r="I16" s="296">
        <f t="shared" si="2"/>
        <v>0</v>
      </c>
      <c r="J16" s="296">
        <f t="shared" si="2"/>
        <v>0</v>
      </c>
      <c r="K16" s="296">
        <f t="shared" si="2"/>
        <v>0</v>
      </c>
      <c r="L16" s="296">
        <f t="shared" si="2"/>
        <v>0</v>
      </c>
    </row>
    <row r="17" spans="1:12" x14ac:dyDescent="0.3">
      <c r="A17" s="201">
        <v>6101</v>
      </c>
      <c r="B17" s="124" t="s">
        <v>277</v>
      </c>
      <c r="C17" s="289"/>
      <c r="D17" s="289"/>
      <c r="E17" s="310">
        <f t="shared" si="0"/>
        <v>0</v>
      </c>
      <c r="F17" s="310">
        <f t="shared" si="1"/>
        <v>0</v>
      </c>
      <c r="G17" s="289"/>
      <c r="H17" s="289"/>
      <c r="I17" s="289"/>
      <c r="J17" s="289"/>
      <c r="K17" s="289"/>
      <c r="L17" s="289"/>
    </row>
    <row r="18" spans="1:12" x14ac:dyDescent="0.3">
      <c r="A18" s="201">
        <v>6102</v>
      </c>
      <c r="B18" s="124" t="s">
        <v>278</v>
      </c>
      <c r="C18" s="289"/>
      <c r="D18" s="289"/>
      <c r="E18" s="310">
        <f t="shared" si="0"/>
        <v>0</v>
      </c>
      <c r="F18" s="310">
        <f t="shared" si="1"/>
        <v>0</v>
      </c>
      <c r="G18" s="289"/>
      <c r="H18" s="289"/>
      <c r="I18" s="289"/>
      <c r="J18" s="289"/>
      <c r="K18" s="289"/>
      <c r="L18" s="289"/>
    </row>
    <row r="19" spans="1:12" x14ac:dyDescent="0.3">
      <c r="A19" s="201">
        <v>6103</v>
      </c>
      <c r="B19" s="124" t="s">
        <v>279</v>
      </c>
      <c r="C19" s="289"/>
      <c r="D19" s="289"/>
      <c r="E19" s="310">
        <f t="shared" si="0"/>
        <v>0</v>
      </c>
      <c r="F19" s="310">
        <f t="shared" si="1"/>
        <v>0</v>
      </c>
      <c r="G19" s="289"/>
      <c r="H19" s="289"/>
      <c r="I19" s="289"/>
      <c r="J19" s="289"/>
      <c r="K19" s="289"/>
      <c r="L19" s="289"/>
    </row>
    <row r="20" spans="1:12" x14ac:dyDescent="0.3">
      <c r="A20" s="201">
        <v>6104</v>
      </c>
      <c r="B20" s="124" t="s">
        <v>509</v>
      </c>
      <c r="C20" s="289"/>
      <c r="D20" s="289"/>
      <c r="E20" s="310">
        <f t="shared" si="0"/>
        <v>0</v>
      </c>
      <c r="F20" s="310">
        <f t="shared" si="1"/>
        <v>0</v>
      </c>
      <c r="G20" s="289"/>
      <c r="H20" s="289"/>
      <c r="I20" s="289"/>
      <c r="J20" s="289"/>
      <c r="K20" s="289"/>
      <c r="L20" s="289"/>
    </row>
    <row r="21" spans="1:12" x14ac:dyDescent="0.3">
      <c r="A21" s="201">
        <v>6105</v>
      </c>
      <c r="B21" s="124" t="s">
        <v>510</v>
      </c>
      <c r="C21" s="289"/>
      <c r="D21" s="289"/>
      <c r="E21" s="310">
        <f t="shared" si="0"/>
        <v>0</v>
      </c>
      <c r="F21" s="310">
        <f t="shared" si="1"/>
        <v>0</v>
      </c>
      <c r="G21" s="289"/>
      <c r="H21" s="289"/>
      <c r="I21" s="289"/>
      <c r="J21" s="289"/>
      <c r="K21" s="289"/>
      <c r="L21" s="289"/>
    </row>
    <row r="22" spans="1:12" x14ac:dyDescent="0.3">
      <c r="A22" s="201">
        <v>6200</v>
      </c>
      <c r="B22" s="90" t="s">
        <v>122</v>
      </c>
      <c r="C22" s="289"/>
      <c r="D22" s="289"/>
      <c r="E22" s="310">
        <f t="shared" si="0"/>
        <v>0</v>
      </c>
      <c r="F22" s="310">
        <f t="shared" si="1"/>
        <v>0</v>
      </c>
      <c r="G22" s="289"/>
      <c r="H22" s="289"/>
      <c r="I22" s="289"/>
      <c r="J22" s="289"/>
      <c r="K22" s="289"/>
      <c r="L22" s="289"/>
    </row>
    <row r="23" spans="1:12" x14ac:dyDescent="0.3">
      <c r="B23" s="91"/>
      <c r="C23" s="311"/>
      <c r="D23" s="311"/>
      <c r="E23" s="311"/>
      <c r="F23" s="311"/>
      <c r="G23" s="311"/>
      <c r="H23" s="311"/>
      <c r="I23" s="311"/>
      <c r="J23" s="311"/>
      <c r="K23" s="311"/>
      <c r="L23" s="309"/>
    </row>
    <row r="24" spans="1:12" x14ac:dyDescent="0.3">
      <c r="A24" s="201">
        <v>6300</v>
      </c>
      <c r="B24" s="90" t="s">
        <v>123</v>
      </c>
      <c r="C24" s="312">
        <f t="shared" ref="C24:L24" si="3">C15-C16+C21+C22</f>
        <v>0</v>
      </c>
      <c r="D24" s="312">
        <f t="shared" si="3"/>
        <v>0</v>
      </c>
      <c r="E24" s="312">
        <f t="shared" si="3"/>
        <v>0</v>
      </c>
      <c r="F24" s="312">
        <f t="shared" si="3"/>
        <v>0</v>
      </c>
      <c r="G24" s="312">
        <f t="shared" si="3"/>
        <v>0</v>
      </c>
      <c r="H24" s="312">
        <f t="shared" si="3"/>
        <v>0</v>
      </c>
      <c r="I24" s="312">
        <f t="shared" si="3"/>
        <v>0</v>
      </c>
      <c r="J24" s="312">
        <f t="shared" si="3"/>
        <v>0</v>
      </c>
      <c r="K24" s="312">
        <f t="shared" si="3"/>
        <v>0</v>
      </c>
      <c r="L24" s="312">
        <f t="shared" si="3"/>
        <v>0</v>
      </c>
    </row>
    <row r="25" spans="1:12" x14ac:dyDescent="0.3">
      <c r="B25" s="91"/>
      <c r="C25" s="309"/>
      <c r="D25" s="309"/>
      <c r="E25" s="309"/>
      <c r="F25" s="309"/>
      <c r="G25" s="309"/>
      <c r="H25" s="309"/>
      <c r="I25" s="309"/>
      <c r="J25" s="309"/>
      <c r="K25" s="309"/>
      <c r="L25" s="309"/>
    </row>
    <row r="26" spans="1:12" s="90" customFormat="1" ht="15" thickBot="1" x14ac:dyDescent="0.35">
      <c r="A26" s="203">
        <v>6400</v>
      </c>
      <c r="B26" s="90" t="s">
        <v>125</v>
      </c>
      <c r="C26" s="313" t="str">
        <f>IFERROR(+C21/C16,"")</f>
        <v/>
      </c>
      <c r="D26" s="313" t="str">
        <f>IFERROR(+D21/D16,"")</f>
        <v/>
      </c>
      <c r="E26" s="314"/>
      <c r="F26" s="314"/>
      <c r="G26" s="314"/>
      <c r="H26" s="314"/>
      <c r="I26" s="314"/>
      <c r="J26" s="314"/>
      <c r="K26" s="314"/>
      <c r="L26" s="314"/>
    </row>
    <row r="27" spans="1:12" ht="15" thickTop="1" x14ac:dyDescent="0.3"/>
    <row r="30" spans="1:12" x14ac:dyDescent="0.3">
      <c r="B30" s="91"/>
    </row>
  </sheetData>
  <sheetProtection algorithmName="SHA-512" hashValue="xRPPdNsqhQiaSpjygEmfB/g2tgZVd2rP4/QW8Y62qb6TbUejH0AulRUCKQmprTk3rBLZT0Q+kImZ55jhawCSCg==" saltValue="kYnJLAZQZVgxdFv0ECuaow==" spinCount="100000" sheet="1" objects="1" scenarios="1" formatColumns="0"/>
  <protectedRanges>
    <protectedRange sqref="C15:D15 C17:D22 G17:L22 G15:L15" name="Range1"/>
  </protectedRanges>
  <mergeCells count="7">
    <mergeCell ref="C12:D13"/>
    <mergeCell ref="E12:L12"/>
    <mergeCell ref="E3:L10"/>
    <mergeCell ref="E13:F13"/>
    <mergeCell ref="G13:H13"/>
    <mergeCell ref="I13:J13"/>
    <mergeCell ref="K13:L13"/>
  </mergeCells>
  <dataValidations count="2">
    <dataValidation allowBlank="1" showErrorMessage="1" sqref="C1:D11 C12 D31 E25:L1048576 C32:D1048576 C25:D30 M1:XFD1048576 C14:D14 E1:L14 A1:B1048576" xr:uid="{00000000-0002-0000-0800-000000000000}"/>
    <dataValidation type="decimal" allowBlank="1" showInputMessage="1" showErrorMessage="1" error="Please enter numerical values" sqref="C15:L24" xr:uid="{00000000-0002-0000-0800-000001000000}">
      <formula1>-1000000000000000000</formula1>
      <formula2>10000000000000000000</formula2>
    </dataValidation>
  </dataValidations>
  <pageMargins left="0.7" right="0.7" top="0.75" bottom="0.75" header="0.3" footer="0.3"/>
  <pageSetup paperSize="5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CFE000294A1A4E8A578B99D5005151" ma:contentTypeVersion="0" ma:contentTypeDescription="Create a new document." ma:contentTypeScope="" ma:versionID="b6995c746c95b772acd80c0075ab782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A4F3D1-1121-4D4D-B260-D53612B2E4C3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80B103-E3D9-4451-A54B-157B6405ED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FF330A-C32A-42E5-99C6-B0826E7D5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Data Validation</vt:lpstr>
      <vt:lpstr>Cover Sheet</vt:lpstr>
      <vt:lpstr>Control Sheet</vt:lpstr>
      <vt:lpstr>Balance Sheet - MMRF01</vt:lpstr>
      <vt:lpstr>Inc and Exp - MMRF02</vt:lpstr>
      <vt:lpstr>CIS Portfolio - MMRF03</vt:lpstr>
      <vt:lpstr>Securities portfolio - MMRF04</vt:lpstr>
      <vt:lpstr>Repo portfolio - MMRF05</vt:lpstr>
      <vt:lpstr>Repo Activity Summary - MMRF06</vt:lpstr>
      <vt:lpstr>Repo Transactions - MMRF07</vt:lpstr>
      <vt:lpstr>OTC Transactions - MMRF08</vt:lpstr>
      <vt:lpstr>CIS Investors - MMRF09</vt:lpstr>
      <vt:lpstr>CIS Transactions - MMRF10</vt:lpstr>
      <vt:lpstr>Private Placement - MMRF11</vt:lpstr>
      <vt:lpstr>NAV</vt:lpstr>
      <vt:lpstr>'Balance Sheet - MMRF01'!Print_Area</vt:lpstr>
      <vt:lpstr>'CIS Investors - MMRF09'!Print_Area</vt:lpstr>
      <vt:lpstr>'CIS Portfolio - MMRF03'!Print_Area</vt:lpstr>
      <vt:lpstr>'CIS Transactions - MMRF10'!Print_Area</vt:lpstr>
      <vt:lpstr>'Cover Sheet'!Print_Area</vt:lpstr>
      <vt:lpstr>'Inc and Exp - MMRF02'!Print_Area</vt:lpstr>
      <vt:lpstr>'OTC Transactions - MMRF08'!Print_Area</vt:lpstr>
      <vt:lpstr>'Private Placement - MMRF11'!Print_Area</vt:lpstr>
      <vt:lpstr>'Repo Activity Summary - MMRF06'!Print_Area</vt:lpstr>
      <vt:lpstr>'Repo portfolio - MMRF05'!Print_Area</vt:lpstr>
      <vt:lpstr>'Repo Transactions - MMRF07'!Print_Area</vt:lpstr>
      <vt:lpstr>'Securities portfolio - MMRF04'!Print_Area</vt:lpstr>
      <vt:lpstr>ReportingEntity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Kimberly Jeffers</dc:creator>
  <cp:lastModifiedBy>Candace Gibbs</cp:lastModifiedBy>
  <cp:lastPrinted>2016-08-02T18:00:53Z</cp:lastPrinted>
  <dcterms:created xsi:type="dcterms:W3CDTF">2015-08-04T14:29:16Z</dcterms:created>
  <dcterms:modified xsi:type="dcterms:W3CDTF">2020-12-22T13:40:19Z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0x01010009CFE000294A1A4E8A578B99D5005151</vt:lpwstr>
  </property>
</Properties>
</file>